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60" windowWidth="18195" windowHeight="11820"/>
  </bookViews>
  <sheets>
    <sheet name="Sheet1" sheetId="1" r:id="rId1"/>
    <sheet name="Sheet3" sheetId="3" r:id="rId2"/>
  </sheets>
  <externalReferences>
    <externalReference r:id="rId3"/>
  </externalReferences>
  <calcPr calcId="124519"/>
</workbook>
</file>

<file path=xl/calcChain.xml><?xml version="1.0" encoding="utf-8"?>
<calcChain xmlns="http://schemas.openxmlformats.org/spreadsheetml/2006/main">
  <c r="E92" i="1"/>
  <c r="D144"/>
  <c r="D124"/>
  <c r="D104"/>
  <c r="E65" l="1"/>
  <c r="F65" s="1"/>
  <c r="E66"/>
  <c r="F66" s="1"/>
  <c r="E67"/>
  <c r="F67" s="1"/>
  <c r="E68"/>
  <c r="F68" s="1"/>
  <c r="E69"/>
  <c r="F69" s="1"/>
  <c r="E70"/>
  <c r="F70" s="1"/>
  <c r="E71"/>
  <c r="F71" s="1"/>
  <c r="E72"/>
  <c r="F72" s="1"/>
  <c r="E73"/>
  <c r="F73" s="1"/>
  <c r="E74"/>
  <c r="F74" s="1"/>
  <c r="E75"/>
  <c r="F75" s="1"/>
  <c r="E76"/>
  <c r="F76" s="1"/>
  <c r="E77"/>
  <c r="F77" s="1"/>
  <c r="E78"/>
  <c r="F78" s="1"/>
  <c r="E79"/>
  <c r="F79" s="1"/>
  <c r="E80"/>
  <c r="F80" s="1"/>
  <c r="E81"/>
  <c r="F81" s="1"/>
  <c r="E82"/>
  <c r="F82" s="1"/>
  <c r="E83"/>
  <c r="F83" s="1"/>
  <c r="E84"/>
  <c r="F84" s="1"/>
  <c r="E85"/>
  <c r="F85" s="1"/>
  <c r="E86"/>
  <c r="F86" s="1"/>
  <c r="E87"/>
  <c r="F87" s="1"/>
  <c r="E88"/>
  <c r="F88" s="1"/>
  <c r="E89"/>
  <c r="F89" s="1"/>
  <c r="E90"/>
  <c r="F90" s="1"/>
  <c r="E91"/>
  <c r="F91" s="1"/>
  <c r="F92"/>
  <c r="E93"/>
  <c r="F93" s="1"/>
  <c r="E94"/>
  <c r="F94" s="1"/>
  <c r="E95"/>
  <c r="F95" s="1"/>
  <c r="E96"/>
  <c r="F96" s="1"/>
  <c r="E97"/>
  <c r="F97" s="1"/>
  <c r="E98"/>
  <c r="F98" s="1"/>
  <c r="E99"/>
  <c r="F99" s="1"/>
  <c r="E100"/>
  <c r="F100" s="1"/>
  <c r="E101"/>
  <c r="F101" s="1"/>
  <c r="E102"/>
  <c r="F102" s="1"/>
  <c r="E103"/>
  <c r="F103" s="1"/>
  <c r="E104"/>
  <c r="F104" s="1"/>
  <c r="E105"/>
  <c r="F105" s="1"/>
  <c r="E106"/>
  <c r="F106" s="1"/>
  <c r="E107"/>
  <c r="F107" s="1"/>
  <c r="E108"/>
  <c r="F108" s="1"/>
  <c r="E109"/>
  <c r="F109" s="1"/>
  <c r="E110"/>
  <c r="F110" s="1"/>
  <c r="E111"/>
  <c r="F111" s="1"/>
  <c r="E112"/>
  <c r="F112" s="1"/>
  <c r="E113"/>
  <c r="F113" s="1"/>
  <c r="E114"/>
  <c r="F114" s="1"/>
  <c r="E115"/>
  <c r="F115" s="1"/>
  <c r="E116"/>
  <c r="F116" s="1"/>
  <c r="E117"/>
  <c r="F117" s="1"/>
  <c r="E118"/>
  <c r="F118" s="1"/>
  <c r="E119"/>
  <c r="F119" s="1"/>
  <c r="E120"/>
  <c r="F120" s="1"/>
  <c r="E121"/>
  <c r="F121" s="1"/>
  <c r="E122"/>
  <c r="F122" s="1"/>
  <c r="E123"/>
  <c r="F123" s="1"/>
  <c r="E124"/>
  <c r="F124" s="1"/>
  <c r="E125"/>
  <c r="F125" s="1"/>
  <c r="E126"/>
  <c r="F126" s="1"/>
  <c r="E127"/>
  <c r="F127" s="1"/>
  <c r="E128"/>
  <c r="F128" s="1"/>
  <c r="E129"/>
  <c r="F129" s="1"/>
  <c r="E130"/>
  <c r="F130" s="1"/>
  <c r="E131"/>
  <c r="F131" s="1"/>
  <c r="E132"/>
  <c r="F132" s="1"/>
  <c r="E133"/>
  <c r="F133" s="1"/>
  <c r="E134"/>
  <c r="F134" s="1"/>
  <c r="E135"/>
  <c r="F135" s="1"/>
  <c r="E136"/>
  <c r="F136" s="1"/>
  <c r="E137"/>
  <c r="F137" s="1"/>
  <c r="E138"/>
  <c r="F138" s="1"/>
  <c r="E139"/>
  <c r="F139" s="1"/>
  <c r="E140"/>
  <c r="F140" s="1"/>
  <c r="E141"/>
  <c r="F141" s="1"/>
  <c r="E142"/>
  <c r="F142" s="1"/>
  <c r="E143"/>
  <c r="F143" s="1"/>
  <c r="E144"/>
  <c r="F144" s="1"/>
  <c r="E145"/>
  <c r="F145" s="1"/>
  <c r="E146"/>
  <c r="F146" s="1"/>
  <c r="E147"/>
  <c r="F147" s="1"/>
  <c r="E148"/>
  <c r="F148" s="1"/>
  <c r="E149"/>
  <c r="F149" s="1"/>
  <c r="E150"/>
  <c r="F150" s="1"/>
  <c r="E151"/>
  <c r="F151" s="1"/>
  <c r="E152"/>
  <c r="F152" s="1"/>
  <c r="E153"/>
  <c r="F153" s="1"/>
  <c r="E154"/>
  <c r="F154" s="1"/>
  <c r="E155"/>
  <c r="F155" s="1"/>
  <c r="E156"/>
  <c r="F156" s="1"/>
  <c r="E157"/>
  <c r="F157" s="1"/>
  <c r="E158"/>
  <c r="F158" s="1"/>
  <c r="E159"/>
  <c r="F159" s="1"/>
  <c r="E160"/>
  <c r="F160" s="1"/>
  <c r="E161"/>
  <c r="F161" s="1"/>
  <c r="E162"/>
  <c r="F162" s="1"/>
  <c r="E163"/>
  <c r="F163" s="1"/>
  <c r="E164"/>
  <c r="F164" s="1"/>
  <c r="E63"/>
  <c r="F63" s="1"/>
  <c r="E64"/>
  <c r="F64" s="1"/>
  <c r="E4"/>
  <c r="F4" s="1"/>
  <c r="E5"/>
  <c r="F5" s="1"/>
  <c r="E6"/>
  <c r="F6" s="1"/>
  <c r="E7"/>
  <c r="F7" s="1"/>
  <c r="E8"/>
  <c r="F8" s="1"/>
  <c r="E9"/>
  <c r="F9" s="1"/>
  <c r="E10"/>
  <c r="F10" s="1"/>
  <c r="E11"/>
  <c r="F11" s="1"/>
  <c r="E12"/>
  <c r="F12" s="1"/>
  <c r="E13"/>
  <c r="F13" s="1"/>
  <c r="E14"/>
  <c r="F14" s="1"/>
  <c r="E15"/>
  <c r="F15" s="1"/>
  <c r="E16"/>
  <c r="F16" s="1"/>
  <c r="E17"/>
  <c r="F17" s="1"/>
  <c r="E18"/>
  <c r="F18" s="1"/>
  <c r="E19"/>
  <c r="F19" s="1"/>
  <c r="E20"/>
  <c r="F20" s="1"/>
  <c r="E21"/>
  <c r="F21" s="1"/>
  <c r="E22"/>
  <c r="F22" s="1"/>
  <c r="E23"/>
  <c r="F23" s="1"/>
  <c r="E24"/>
  <c r="F24" s="1"/>
  <c r="E42"/>
  <c r="F42" s="1"/>
  <c r="E43"/>
  <c r="F43" s="1"/>
  <c r="E25" l="1"/>
  <c r="F25" s="1"/>
  <c r="E26"/>
  <c r="F26" s="1"/>
  <c r="E27"/>
  <c r="F27" s="1"/>
  <c r="E28"/>
  <c r="F28" s="1"/>
  <c r="E29"/>
  <c r="F29" s="1"/>
  <c r="E30"/>
  <c r="F30" s="1"/>
  <c r="E31"/>
  <c r="F31" s="1"/>
  <c r="E32"/>
  <c r="F32" s="1"/>
  <c r="E33"/>
  <c r="F33" s="1"/>
  <c r="E34"/>
  <c r="F34" s="1"/>
  <c r="E35"/>
  <c r="F35" s="1"/>
  <c r="E36"/>
  <c r="F36" s="1"/>
  <c r="E37"/>
  <c r="F37" s="1"/>
  <c r="E38"/>
  <c r="F38" s="1"/>
  <c r="E39"/>
  <c r="F39" s="1"/>
  <c r="E40"/>
  <c r="F40" s="1"/>
  <c r="E41"/>
  <c r="F41" s="1"/>
  <c r="E44"/>
  <c r="F44" s="1"/>
  <c r="E45"/>
  <c r="F45" s="1"/>
  <c r="E46"/>
  <c r="F46" s="1"/>
  <c r="E47"/>
  <c r="F47" s="1"/>
  <c r="E48"/>
  <c r="F48" s="1"/>
  <c r="E49"/>
  <c r="F49" s="1"/>
  <c r="E50"/>
  <c r="F50" s="1"/>
  <c r="E51"/>
  <c r="F51" s="1"/>
  <c r="E52"/>
  <c r="F52" s="1"/>
  <c r="E53"/>
  <c r="F53" s="1"/>
  <c r="E54"/>
  <c r="F54" s="1"/>
  <c r="E55"/>
  <c r="F55" s="1"/>
  <c r="E56"/>
  <c r="F56" s="1"/>
  <c r="E57"/>
  <c r="F57" s="1"/>
  <c r="E58"/>
  <c r="F58" s="1"/>
  <c r="E59"/>
  <c r="F59" s="1"/>
  <c r="E60"/>
  <c r="F60" s="1"/>
  <c r="E61"/>
  <c r="F61" s="1"/>
  <c r="E62"/>
  <c r="F62" s="1"/>
  <c r="H4" l="1"/>
  <c r="C4"/>
  <c r="C5"/>
  <c r="C6"/>
  <c r="C7"/>
  <c r="C8"/>
  <c r="C9"/>
  <c r="C10"/>
  <c r="C11"/>
  <c r="C12"/>
  <c r="C13"/>
  <c r="C14"/>
  <c r="C15"/>
  <c r="C16"/>
  <c r="C17"/>
  <c r="C18"/>
  <c r="C19"/>
  <c r="C20"/>
  <c r="C21"/>
  <c r="C22"/>
  <c r="C23"/>
  <c r="C24"/>
  <c r="C25"/>
  <c r="C26"/>
  <c r="C27"/>
  <c r="C28"/>
  <c r="C29"/>
  <c r="C30"/>
  <c r="C31"/>
  <c r="C32"/>
  <c r="C33"/>
  <c r="C34"/>
  <c r="C35"/>
  <c r="C36"/>
  <c r="C37"/>
  <c r="C38"/>
  <c r="C39"/>
  <c r="C40"/>
  <c r="C41"/>
  <c r="C42"/>
  <c r="C43"/>
  <c r="C44"/>
  <c r="C45"/>
  <c r="C46"/>
  <c r="C47"/>
  <c r="C48"/>
  <c r="C49"/>
  <c r="C50"/>
  <c r="C51"/>
  <c r="C52"/>
  <c r="C53"/>
  <c r="C54"/>
  <c r="C55"/>
  <c r="C56"/>
  <c r="C57"/>
  <c r="C58"/>
  <c r="C59"/>
  <c r="C60"/>
  <c r="C61"/>
  <c r="C62"/>
  <c r="C63"/>
  <c r="C64"/>
  <c r="C65"/>
  <c r="C66"/>
  <c r="C67"/>
  <c r="C68"/>
  <c r="C69"/>
  <c r="C70"/>
  <c r="C71"/>
  <c r="C72"/>
  <c r="C73"/>
  <c r="C74"/>
  <c r="C75"/>
  <c r="C76"/>
  <c r="C77"/>
  <c r="C78"/>
  <c r="C79"/>
  <c r="C80"/>
  <c r="C81"/>
  <c r="C82"/>
  <c r="C83"/>
  <c r="C84"/>
  <c r="C85"/>
  <c r="C86"/>
  <c r="C87"/>
  <c r="C88"/>
  <c r="C89"/>
  <c r="C90"/>
  <c r="C91"/>
  <c r="C92"/>
  <c r="C93"/>
  <c r="C94"/>
  <c r="C95"/>
  <c r="C96"/>
  <c r="C97"/>
  <c r="C98"/>
  <c r="C99"/>
  <c r="C100"/>
  <c r="C101"/>
  <c r="C102"/>
  <c r="C103"/>
  <c r="C104"/>
  <c r="C105"/>
  <c r="C106"/>
  <c r="C107"/>
  <c r="C108"/>
  <c r="C109"/>
  <c r="C110"/>
  <c r="C111"/>
  <c r="C112"/>
  <c r="C113"/>
  <c r="C114"/>
  <c r="C115"/>
  <c r="C116"/>
  <c r="C117"/>
  <c r="C118"/>
  <c r="C119"/>
  <c r="C120"/>
  <c r="C121"/>
  <c r="C122"/>
  <c r="C123"/>
  <c r="C124"/>
  <c r="C125"/>
  <c r="C126"/>
  <c r="C127"/>
  <c r="C128"/>
  <c r="C129"/>
  <c r="C130"/>
  <c r="C131"/>
  <c r="C132"/>
  <c r="C133"/>
  <c r="C134"/>
  <c r="C135"/>
  <c r="C136"/>
  <c r="C137"/>
  <c r="C138"/>
  <c r="C139"/>
  <c r="C140"/>
  <c r="C141"/>
  <c r="C142"/>
  <c r="C143"/>
  <c r="C144"/>
  <c r="C145"/>
  <c r="C146"/>
  <c r="C147"/>
  <c r="C148"/>
  <c r="C149"/>
  <c r="C150"/>
  <c r="C151"/>
  <c r="C152"/>
  <c r="C153"/>
  <c r="C154"/>
  <c r="C155"/>
  <c r="C156"/>
  <c r="C157"/>
  <c r="C158"/>
  <c r="C159"/>
  <c r="C160"/>
  <c r="C161"/>
  <c r="C162"/>
  <c r="C163"/>
  <c r="C164"/>
  <c r="P6" l="1"/>
  <c r="O8"/>
  <c r="O9" s="1"/>
  <c r="L8" l="1"/>
  <c r="L9" s="1"/>
  <c r="L10" s="1"/>
</calcChain>
</file>

<file path=xl/sharedStrings.xml><?xml version="1.0" encoding="utf-8"?>
<sst xmlns="http://schemas.openxmlformats.org/spreadsheetml/2006/main" count="51" uniqueCount="30">
  <si>
    <t>STD area</t>
    <phoneticPr fontId="2" type="noConversion"/>
  </si>
  <si>
    <t>sample weight</t>
    <phoneticPr fontId="2" type="noConversion"/>
  </si>
  <si>
    <t>Temp</t>
    <phoneticPr fontId="2" type="noConversion"/>
  </si>
  <si>
    <t>ppm</t>
    <phoneticPr fontId="2" type="noConversion"/>
  </si>
  <si>
    <t>STD H</t>
    <phoneticPr fontId="2" type="noConversion"/>
  </si>
  <si>
    <t>Time</t>
  </si>
  <si>
    <t>Area</t>
  </si>
  <si>
    <t>Height</t>
  </si>
  <si>
    <t>Width</t>
  </si>
  <si>
    <t>Area%</t>
  </si>
  <si>
    <t>Symmetry</t>
  </si>
  <si>
    <t>Example</t>
    <phoneticPr fontId="2" type="noConversion"/>
  </si>
  <si>
    <t>He(mol/s)</t>
    <phoneticPr fontId="2" type="noConversion"/>
  </si>
  <si>
    <t>H(mol/s)</t>
    <phoneticPr fontId="2" type="noConversion"/>
  </si>
  <si>
    <t>Area</t>
    <phoneticPr fontId="2" type="noConversion"/>
  </si>
  <si>
    <t>Sample</t>
    <phoneticPr fontId="2" type="noConversion"/>
  </si>
  <si>
    <t>x</t>
    <phoneticPr fontId="2" type="noConversion"/>
  </si>
  <si>
    <t>Standard</t>
    <phoneticPr fontId="2" type="noConversion"/>
  </si>
  <si>
    <t>x(mol/s)</t>
    <phoneticPr fontId="2" type="noConversion"/>
  </si>
  <si>
    <t>x(g/s)</t>
    <phoneticPr fontId="2" type="noConversion"/>
  </si>
  <si>
    <t>x ppm/s</t>
    <phoneticPr fontId="2" type="noConversion"/>
  </si>
  <si>
    <t>Area</t>
    <phoneticPr fontId="2" type="noConversion"/>
  </si>
  <si>
    <t>#</t>
  </si>
  <si>
    <t>ppm/min</t>
    <phoneticPr fontId="2" type="noConversion"/>
  </si>
  <si>
    <t>current</t>
    <phoneticPr fontId="2" type="noConversion"/>
  </si>
  <si>
    <t>area</t>
    <phoneticPr fontId="2" type="noConversion"/>
  </si>
  <si>
    <t>thickness</t>
    <phoneticPr fontId="2" type="noConversion"/>
  </si>
  <si>
    <t>charging</t>
    <phoneticPr fontId="2" type="noConversion"/>
  </si>
  <si>
    <t>Peak position</t>
    <phoneticPr fontId="2" type="noConversion"/>
  </si>
  <si>
    <t>.99-.15</t>
    <phoneticPr fontId="2" type="noConversion"/>
  </si>
</sst>
</file>

<file path=xl/styles.xml><?xml version="1.0" encoding="utf-8"?>
<styleSheet xmlns="http://schemas.openxmlformats.org/spreadsheetml/2006/main">
  <numFmts count="1">
    <numFmt numFmtId="176" formatCode="0.00_ "/>
  </numFmts>
  <fonts count="8">
    <font>
      <sz val="11"/>
      <color theme="1"/>
      <name val="맑은 고딕"/>
      <family val="2"/>
      <charset val="129"/>
      <scheme val="minor"/>
    </font>
    <font>
      <sz val="10"/>
      <name val="굴림"/>
      <family val="3"/>
      <charset val="129"/>
    </font>
    <font>
      <sz val="8"/>
      <name val="맑은 고딕"/>
      <family val="2"/>
      <charset val="129"/>
      <scheme val="minor"/>
    </font>
    <font>
      <sz val="11"/>
      <color rgb="FFFF0000"/>
      <name val="맑은 고딕"/>
      <family val="2"/>
      <charset val="129"/>
      <scheme val="minor"/>
    </font>
    <font>
      <sz val="11"/>
      <color rgb="FF00B050"/>
      <name val="맑은 고딕"/>
      <family val="2"/>
      <charset val="129"/>
      <scheme val="minor"/>
    </font>
    <font>
      <sz val="11"/>
      <color rgb="FF00B050"/>
      <name val="맑은 고딕"/>
      <family val="3"/>
      <charset val="129"/>
      <scheme val="minor"/>
    </font>
    <font>
      <sz val="11"/>
      <name val="맑은 고딕"/>
      <family val="2"/>
      <charset val="129"/>
      <scheme val="minor"/>
    </font>
    <font>
      <b/>
      <sz val="11"/>
      <name val="맑은 고딕"/>
      <family val="3"/>
      <charset val="129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2">
    <xf numFmtId="0" fontId="0" fillId="0" borderId="0" xfId="0">
      <alignment vertical="center"/>
    </xf>
    <xf numFmtId="0" fontId="1" fillId="0" borderId="0" xfId="0" applyFont="1" applyAlignment="1">
      <alignment horizont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11" fontId="5" fillId="0" borderId="0" xfId="0" applyNumberFormat="1" applyFont="1">
      <alignment vertical="center"/>
    </xf>
    <xf numFmtId="11" fontId="0" fillId="0" borderId="0" xfId="0" applyNumberFormat="1">
      <alignment vertical="center"/>
    </xf>
    <xf numFmtId="0" fontId="0" fillId="0" borderId="0" xfId="0" applyBorder="1">
      <alignment vertical="center"/>
    </xf>
    <xf numFmtId="176" fontId="6" fillId="0" borderId="0" xfId="0" applyNumberFormat="1" applyFont="1">
      <alignment vertical="center"/>
    </xf>
    <xf numFmtId="0" fontId="7" fillId="0" borderId="0" xfId="0" applyFont="1">
      <alignment vertical="center"/>
    </xf>
    <xf numFmtId="0" fontId="0" fillId="0" borderId="0" xfId="0" applyAlignment="1">
      <alignment horizontal="center" vertical="center"/>
    </xf>
    <xf numFmtId="11" fontId="0" fillId="0" borderId="0" xfId="0" applyNumberFormat="1" applyAlignment="1">
      <alignment horizontal="center" vertical="center"/>
    </xf>
    <xf numFmtId="0" fontId="0" fillId="0" borderId="0" xfId="0" quotePrefix="1">
      <alignment vertical="center"/>
    </xf>
  </cellXfs>
  <cellStyles count="1">
    <cellStyle name="표준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ko-KR"/>
  <c:chart>
    <c:title>
      <c:layout/>
    </c:title>
    <c:plotArea>
      <c:layout>
        <c:manualLayout>
          <c:layoutTarget val="inner"/>
          <c:xMode val="edge"/>
          <c:yMode val="edge"/>
          <c:x val="0.16191907261592553"/>
          <c:y val="7.4548702245552628E-2"/>
          <c:w val="0.78640726159230057"/>
          <c:h val="0.79822506561679785"/>
        </c:manualLayout>
      </c:layout>
      <c:scatterChart>
        <c:scatterStyle val="smoothMarker"/>
        <c:ser>
          <c:idx val="1"/>
          <c:order val="0"/>
          <c:tx>
            <c:v>sampleA_recharge"</c:v>
          </c:tx>
          <c:marker>
            <c:symbol val="square"/>
            <c:size val="5"/>
            <c:spPr>
              <a:ln w="3175">
                <a:noFill/>
              </a:ln>
            </c:spPr>
          </c:marker>
          <c:xVal>
            <c:numRef>
              <c:f>Sheet1!$C$9:$C$163</c:f>
              <c:numCache>
                <c:formatCode>General</c:formatCode>
                <c:ptCount val="155"/>
                <c:pt idx="0">
                  <c:v>25</c:v>
                </c:pt>
                <c:pt idx="1">
                  <c:v>30</c:v>
                </c:pt>
                <c:pt idx="2">
                  <c:v>35</c:v>
                </c:pt>
                <c:pt idx="3">
                  <c:v>40</c:v>
                </c:pt>
                <c:pt idx="4">
                  <c:v>45</c:v>
                </c:pt>
                <c:pt idx="5">
                  <c:v>50</c:v>
                </c:pt>
                <c:pt idx="6">
                  <c:v>55</c:v>
                </c:pt>
                <c:pt idx="7">
                  <c:v>60</c:v>
                </c:pt>
                <c:pt idx="8">
                  <c:v>65</c:v>
                </c:pt>
                <c:pt idx="9">
                  <c:v>70</c:v>
                </c:pt>
                <c:pt idx="10">
                  <c:v>75</c:v>
                </c:pt>
                <c:pt idx="11">
                  <c:v>80</c:v>
                </c:pt>
                <c:pt idx="12">
                  <c:v>85</c:v>
                </c:pt>
                <c:pt idx="13">
                  <c:v>90</c:v>
                </c:pt>
                <c:pt idx="14">
                  <c:v>95</c:v>
                </c:pt>
                <c:pt idx="15">
                  <c:v>100</c:v>
                </c:pt>
                <c:pt idx="16">
                  <c:v>105</c:v>
                </c:pt>
                <c:pt idx="17">
                  <c:v>110</c:v>
                </c:pt>
                <c:pt idx="18">
                  <c:v>115</c:v>
                </c:pt>
                <c:pt idx="19">
                  <c:v>120</c:v>
                </c:pt>
                <c:pt idx="20">
                  <c:v>125</c:v>
                </c:pt>
                <c:pt idx="21">
                  <c:v>130</c:v>
                </c:pt>
                <c:pt idx="22">
                  <c:v>135</c:v>
                </c:pt>
                <c:pt idx="23">
                  <c:v>140</c:v>
                </c:pt>
                <c:pt idx="24">
                  <c:v>145</c:v>
                </c:pt>
                <c:pt idx="25">
                  <c:v>150</c:v>
                </c:pt>
                <c:pt idx="26">
                  <c:v>155</c:v>
                </c:pt>
                <c:pt idx="27">
                  <c:v>160</c:v>
                </c:pt>
                <c:pt idx="28">
                  <c:v>165</c:v>
                </c:pt>
                <c:pt idx="29">
                  <c:v>170</c:v>
                </c:pt>
                <c:pt idx="30">
                  <c:v>175</c:v>
                </c:pt>
                <c:pt idx="31">
                  <c:v>180</c:v>
                </c:pt>
                <c:pt idx="32">
                  <c:v>185</c:v>
                </c:pt>
                <c:pt idx="33">
                  <c:v>190</c:v>
                </c:pt>
                <c:pt idx="34">
                  <c:v>195</c:v>
                </c:pt>
                <c:pt idx="35">
                  <c:v>200</c:v>
                </c:pt>
                <c:pt idx="36">
                  <c:v>205</c:v>
                </c:pt>
                <c:pt idx="37">
                  <c:v>210</c:v>
                </c:pt>
                <c:pt idx="38">
                  <c:v>215</c:v>
                </c:pt>
                <c:pt idx="39">
                  <c:v>220</c:v>
                </c:pt>
                <c:pt idx="40">
                  <c:v>225</c:v>
                </c:pt>
                <c:pt idx="41">
                  <c:v>230</c:v>
                </c:pt>
                <c:pt idx="42">
                  <c:v>235</c:v>
                </c:pt>
                <c:pt idx="43">
                  <c:v>240</c:v>
                </c:pt>
                <c:pt idx="44">
                  <c:v>245</c:v>
                </c:pt>
                <c:pt idx="45">
                  <c:v>250</c:v>
                </c:pt>
                <c:pt idx="46">
                  <c:v>255</c:v>
                </c:pt>
                <c:pt idx="47">
                  <c:v>260</c:v>
                </c:pt>
                <c:pt idx="48">
                  <c:v>265</c:v>
                </c:pt>
                <c:pt idx="49">
                  <c:v>270</c:v>
                </c:pt>
                <c:pt idx="50">
                  <c:v>275</c:v>
                </c:pt>
                <c:pt idx="51">
                  <c:v>280</c:v>
                </c:pt>
                <c:pt idx="52">
                  <c:v>285</c:v>
                </c:pt>
                <c:pt idx="53">
                  <c:v>290</c:v>
                </c:pt>
                <c:pt idx="54">
                  <c:v>295</c:v>
                </c:pt>
                <c:pt idx="55">
                  <c:v>300</c:v>
                </c:pt>
                <c:pt idx="56">
                  <c:v>305</c:v>
                </c:pt>
                <c:pt idx="57">
                  <c:v>310</c:v>
                </c:pt>
                <c:pt idx="58">
                  <c:v>315</c:v>
                </c:pt>
                <c:pt idx="59">
                  <c:v>320</c:v>
                </c:pt>
                <c:pt idx="60">
                  <c:v>325</c:v>
                </c:pt>
                <c:pt idx="61">
                  <c:v>330</c:v>
                </c:pt>
                <c:pt idx="62">
                  <c:v>335</c:v>
                </c:pt>
                <c:pt idx="63">
                  <c:v>340</c:v>
                </c:pt>
                <c:pt idx="64">
                  <c:v>345</c:v>
                </c:pt>
                <c:pt idx="65">
                  <c:v>350</c:v>
                </c:pt>
                <c:pt idx="66">
                  <c:v>355</c:v>
                </c:pt>
                <c:pt idx="67">
                  <c:v>360</c:v>
                </c:pt>
                <c:pt idx="68">
                  <c:v>365</c:v>
                </c:pt>
                <c:pt idx="69">
                  <c:v>370</c:v>
                </c:pt>
                <c:pt idx="70">
                  <c:v>375</c:v>
                </c:pt>
                <c:pt idx="71">
                  <c:v>380</c:v>
                </c:pt>
                <c:pt idx="72">
                  <c:v>385</c:v>
                </c:pt>
                <c:pt idx="73">
                  <c:v>390</c:v>
                </c:pt>
                <c:pt idx="74">
                  <c:v>395</c:v>
                </c:pt>
                <c:pt idx="75">
                  <c:v>400</c:v>
                </c:pt>
                <c:pt idx="76">
                  <c:v>405</c:v>
                </c:pt>
                <c:pt idx="77">
                  <c:v>410</c:v>
                </c:pt>
                <c:pt idx="78">
                  <c:v>415</c:v>
                </c:pt>
                <c:pt idx="79">
                  <c:v>420</c:v>
                </c:pt>
                <c:pt idx="80">
                  <c:v>425</c:v>
                </c:pt>
                <c:pt idx="81">
                  <c:v>430</c:v>
                </c:pt>
                <c:pt idx="82">
                  <c:v>435</c:v>
                </c:pt>
                <c:pt idx="83">
                  <c:v>440</c:v>
                </c:pt>
                <c:pt idx="84">
                  <c:v>445</c:v>
                </c:pt>
                <c:pt idx="85">
                  <c:v>450</c:v>
                </c:pt>
                <c:pt idx="86">
                  <c:v>455</c:v>
                </c:pt>
                <c:pt idx="87">
                  <c:v>460</c:v>
                </c:pt>
                <c:pt idx="88">
                  <c:v>465</c:v>
                </c:pt>
                <c:pt idx="89">
                  <c:v>470</c:v>
                </c:pt>
                <c:pt idx="90">
                  <c:v>475</c:v>
                </c:pt>
                <c:pt idx="91">
                  <c:v>480</c:v>
                </c:pt>
                <c:pt idx="92">
                  <c:v>485</c:v>
                </c:pt>
                <c:pt idx="93">
                  <c:v>490</c:v>
                </c:pt>
                <c:pt idx="94">
                  <c:v>495</c:v>
                </c:pt>
                <c:pt idx="95">
                  <c:v>500</c:v>
                </c:pt>
                <c:pt idx="96">
                  <c:v>505</c:v>
                </c:pt>
                <c:pt idx="97">
                  <c:v>510</c:v>
                </c:pt>
                <c:pt idx="98">
                  <c:v>515</c:v>
                </c:pt>
                <c:pt idx="99">
                  <c:v>520</c:v>
                </c:pt>
                <c:pt idx="100">
                  <c:v>525</c:v>
                </c:pt>
                <c:pt idx="101">
                  <c:v>530</c:v>
                </c:pt>
                <c:pt idx="102">
                  <c:v>535</c:v>
                </c:pt>
                <c:pt idx="103">
                  <c:v>540</c:v>
                </c:pt>
                <c:pt idx="104">
                  <c:v>545</c:v>
                </c:pt>
                <c:pt idx="105">
                  <c:v>550</c:v>
                </c:pt>
                <c:pt idx="106">
                  <c:v>555</c:v>
                </c:pt>
                <c:pt idx="107">
                  <c:v>560</c:v>
                </c:pt>
                <c:pt idx="108">
                  <c:v>565</c:v>
                </c:pt>
                <c:pt idx="109">
                  <c:v>570</c:v>
                </c:pt>
                <c:pt idx="110">
                  <c:v>575</c:v>
                </c:pt>
                <c:pt idx="111">
                  <c:v>580</c:v>
                </c:pt>
                <c:pt idx="112">
                  <c:v>585</c:v>
                </c:pt>
                <c:pt idx="113">
                  <c:v>590</c:v>
                </c:pt>
                <c:pt idx="114">
                  <c:v>595</c:v>
                </c:pt>
                <c:pt idx="115">
                  <c:v>600</c:v>
                </c:pt>
                <c:pt idx="116">
                  <c:v>605</c:v>
                </c:pt>
                <c:pt idx="117">
                  <c:v>610</c:v>
                </c:pt>
                <c:pt idx="118">
                  <c:v>615</c:v>
                </c:pt>
                <c:pt idx="119">
                  <c:v>620</c:v>
                </c:pt>
                <c:pt idx="120">
                  <c:v>625</c:v>
                </c:pt>
                <c:pt idx="121">
                  <c:v>630</c:v>
                </c:pt>
                <c:pt idx="122">
                  <c:v>635</c:v>
                </c:pt>
                <c:pt idx="123">
                  <c:v>640</c:v>
                </c:pt>
                <c:pt idx="124">
                  <c:v>645</c:v>
                </c:pt>
                <c:pt idx="125">
                  <c:v>650</c:v>
                </c:pt>
                <c:pt idx="126">
                  <c:v>655</c:v>
                </c:pt>
                <c:pt idx="127">
                  <c:v>660</c:v>
                </c:pt>
                <c:pt idx="128">
                  <c:v>665</c:v>
                </c:pt>
                <c:pt idx="129">
                  <c:v>670</c:v>
                </c:pt>
                <c:pt idx="130">
                  <c:v>675</c:v>
                </c:pt>
                <c:pt idx="131">
                  <c:v>680</c:v>
                </c:pt>
                <c:pt idx="132">
                  <c:v>685</c:v>
                </c:pt>
                <c:pt idx="133">
                  <c:v>690</c:v>
                </c:pt>
                <c:pt idx="134">
                  <c:v>695</c:v>
                </c:pt>
                <c:pt idx="135">
                  <c:v>700</c:v>
                </c:pt>
                <c:pt idx="136">
                  <c:v>705</c:v>
                </c:pt>
                <c:pt idx="137">
                  <c:v>710</c:v>
                </c:pt>
                <c:pt idx="138">
                  <c:v>715</c:v>
                </c:pt>
                <c:pt idx="139">
                  <c:v>720</c:v>
                </c:pt>
                <c:pt idx="140">
                  <c:v>725</c:v>
                </c:pt>
                <c:pt idx="141">
                  <c:v>730</c:v>
                </c:pt>
                <c:pt idx="142">
                  <c:v>735</c:v>
                </c:pt>
                <c:pt idx="143">
                  <c:v>740</c:v>
                </c:pt>
                <c:pt idx="144">
                  <c:v>745</c:v>
                </c:pt>
                <c:pt idx="145">
                  <c:v>750</c:v>
                </c:pt>
                <c:pt idx="146">
                  <c:v>755</c:v>
                </c:pt>
                <c:pt idx="147">
                  <c:v>760</c:v>
                </c:pt>
                <c:pt idx="148">
                  <c:v>765</c:v>
                </c:pt>
                <c:pt idx="149">
                  <c:v>770</c:v>
                </c:pt>
                <c:pt idx="150">
                  <c:v>775</c:v>
                </c:pt>
                <c:pt idx="151">
                  <c:v>780</c:v>
                </c:pt>
                <c:pt idx="152">
                  <c:v>785</c:v>
                </c:pt>
                <c:pt idx="153">
                  <c:v>790</c:v>
                </c:pt>
                <c:pt idx="154">
                  <c:v>795</c:v>
                </c:pt>
              </c:numCache>
            </c:numRef>
          </c:xVal>
          <c:yVal>
            <c:numRef>
              <c:f>Sheet1!$E$9:$E$163</c:f>
              <c:numCache>
                <c:formatCode>General</c:formatCode>
                <c:ptCount val="15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8.9569232189851787E-5</c:v>
                </c:pt>
                <c:pt idx="84">
                  <c:v>3.893991412345905E-4</c:v>
                </c:pt>
                <c:pt idx="85">
                  <c:v>7.5989380857841991E-4</c:v>
                </c:pt>
                <c:pt idx="86">
                  <c:v>1.2191321852347752E-3</c:v>
                </c:pt>
                <c:pt idx="87">
                  <c:v>1.7027234867722425E-3</c:v>
                </c:pt>
                <c:pt idx="88">
                  <c:v>2.2900830139895652E-3</c:v>
                </c:pt>
                <c:pt idx="89">
                  <c:v>2.9918600120042468E-3</c:v>
                </c:pt>
                <c:pt idx="90">
                  <c:v>3.7823807193314552E-3</c:v>
                </c:pt>
                <c:pt idx="91">
                  <c:v>4.6169843483078619E-3</c:v>
                </c:pt>
                <c:pt idx="92">
                  <c:v>5.5237386767625464E-3</c:v>
                </c:pt>
                <c:pt idx="93">
                  <c:v>6.4814277667482323E-3</c:v>
                </c:pt>
                <c:pt idx="94">
                  <c:v>7.4984719516136451E-3</c:v>
                </c:pt>
                <c:pt idx="95">
                  <c:v>8.3766219123689901E-3</c:v>
                </c:pt>
                <c:pt idx="96">
                  <c:v>9.2547718731243352E-3</c:v>
                </c:pt>
                <c:pt idx="97">
                  <c:v>1.1656465580128351E-2</c:v>
                </c:pt>
                <c:pt idx="98">
                  <c:v>1.3511002724040811E-2</c:v>
                </c:pt>
                <c:pt idx="99">
                  <c:v>1.7351004940209615E-2</c:v>
                </c:pt>
                <c:pt idx="100">
                  <c:v>1.9983845052864858E-2</c:v>
                </c:pt>
                <c:pt idx="101">
                  <c:v>2.3801805808209054E-2</c:v>
                </c:pt>
                <c:pt idx="102">
                  <c:v>3.0703920033242529E-2</c:v>
                </c:pt>
                <c:pt idx="103">
                  <c:v>4.3762536220508783E-2</c:v>
                </c:pt>
                <c:pt idx="104">
                  <c:v>6.3653509949674475E-2</c:v>
                </c:pt>
                <c:pt idx="105">
                  <c:v>8.6480951105775888E-2</c:v>
                </c:pt>
                <c:pt idx="106">
                  <c:v>0.10021013952629386</c:v>
                </c:pt>
                <c:pt idx="107">
                  <c:v>0.10973238081167179</c:v>
                </c:pt>
                <c:pt idx="108">
                  <c:v>0.11935698693383809</c:v>
                </c:pt>
                <c:pt idx="109">
                  <c:v>0.1297458621358327</c:v>
                </c:pt>
                <c:pt idx="110">
                  <c:v>0.13355267833233295</c:v>
                </c:pt>
                <c:pt idx="111">
                  <c:v>0.12987654240731331</c:v>
                </c:pt>
                <c:pt idx="112">
                  <c:v>0.12342103605891314</c:v>
                </c:pt>
                <c:pt idx="113">
                  <c:v>0.11613530135278632</c:v>
                </c:pt>
                <c:pt idx="114">
                  <c:v>0.10772891934068979</c:v>
                </c:pt>
                <c:pt idx="115">
                  <c:v>9.9819914862182002E-2</c:v>
                </c:pt>
                <c:pt idx="116">
                  <c:v>9.1910910383674188E-2</c:v>
                </c:pt>
                <c:pt idx="117">
                  <c:v>8.1588737430167591E-2</c:v>
                </c:pt>
                <c:pt idx="118">
                  <c:v>7.4869806731612712E-2</c:v>
                </c:pt>
                <c:pt idx="119">
                  <c:v>6.8633972020868919E-2</c:v>
                </c:pt>
                <c:pt idx="120">
                  <c:v>6.2939350108499936E-2</c:v>
                </c:pt>
                <c:pt idx="121">
                  <c:v>5.8199527956045966E-2</c:v>
                </c:pt>
                <c:pt idx="122">
                  <c:v>5.4282917216861334E-2</c:v>
                </c:pt>
                <c:pt idx="123">
                  <c:v>5.1647022669559992E-2</c:v>
                </c:pt>
                <c:pt idx="124">
                  <c:v>5.0404280530033707E-2</c:v>
                </c:pt>
                <c:pt idx="125">
                  <c:v>5.0123767856318384E-2</c:v>
                </c:pt>
                <c:pt idx="126">
                  <c:v>5.0257254905581972E-2</c:v>
                </c:pt>
                <c:pt idx="127">
                  <c:v>5.0822985733413352E-2</c:v>
                </c:pt>
                <c:pt idx="128">
                  <c:v>5.1018552103051847E-2</c:v>
                </c:pt>
                <c:pt idx="129">
                  <c:v>5.0687682533819625E-2</c:v>
                </c:pt>
                <c:pt idx="130">
                  <c:v>4.9626472875017306E-2</c:v>
                </c:pt>
                <c:pt idx="131">
                  <c:v>4.8147218431137173E-2</c:v>
                </c:pt>
                <c:pt idx="132">
                  <c:v>4.6952521723071225E-2</c:v>
                </c:pt>
                <c:pt idx="133">
                  <c:v>4.6075816427351202E-2</c:v>
                </c:pt>
                <c:pt idx="134">
                  <c:v>4.5332598180894773E-2</c:v>
                </c:pt>
                <c:pt idx="135">
                  <c:v>4.4620667251488978E-2</c:v>
                </c:pt>
                <c:pt idx="136">
                  <c:v>4.3908736322083183E-2</c:v>
                </c:pt>
                <c:pt idx="137">
                  <c:v>4.1817191560090484E-2</c:v>
                </c:pt>
                <c:pt idx="138">
                  <c:v>4.0260833279468111E-2</c:v>
                </c:pt>
                <c:pt idx="139">
                  <c:v>3.9941768687381682E-2</c:v>
                </c:pt>
                <c:pt idx="140">
                  <c:v>4.1978416178032212E-2</c:v>
                </c:pt>
                <c:pt idx="141">
                  <c:v>4.4232919156009035E-2</c:v>
                </c:pt>
                <c:pt idx="142">
                  <c:v>5.1441880234544518E-2</c:v>
                </c:pt>
                <c:pt idx="143">
                  <c:v>6.0976669467657778E-2</c:v>
                </c:pt>
                <c:pt idx="144">
                  <c:v>7.058600341659356E-2</c:v>
                </c:pt>
                <c:pt idx="145">
                  <c:v>7.9004025301260425E-2</c:v>
                </c:pt>
                <c:pt idx="146">
                  <c:v>8.4700711020822717E-2</c:v>
                </c:pt>
                <c:pt idx="147">
                  <c:v>8.9107021930837055E-2</c:v>
                </c:pt>
                <c:pt idx="148">
                  <c:v>9.294504289210026E-2</c:v>
                </c:pt>
                <c:pt idx="149">
                  <c:v>9.7098331040214189E-2</c:v>
                </c:pt>
                <c:pt idx="150">
                  <c:v>0.10129372085507177</c:v>
                </c:pt>
                <c:pt idx="151">
                  <c:v>0.10627385271711529</c:v>
                </c:pt>
                <c:pt idx="152">
                  <c:v>0.11187453012604459</c:v>
                </c:pt>
                <c:pt idx="153">
                  <c:v>0.1180242628006833</c:v>
                </c:pt>
                <c:pt idx="154">
                  <c:v>0.12429741114548223</c:v>
                </c:pt>
              </c:numCache>
            </c:numRef>
          </c:yVal>
          <c:smooth val="1"/>
        </c:ser>
        <c:axId val="60557184"/>
        <c:axId val="60558720"/>
      </c:scatterChart>
      <c:valAx>
        <c:axId val="60557184"/>
        <c:scaling>
          <c:orientation val="minMax"/>
          <c:max val="800"/>
          <c:min val="0"/>
        </c:scaling>
        <c:axPos val="b"/>
        <c:numFmt formatCode="General" sourceLinked="1"/>
        <c:tickLblPos val="nextTo"/>
        <c:crossAx val="60558720"/>
        <c:crosses val="autoZero"/>
        <c:crossBetween val="midCat"/>
      </c:valAx>
      <c:valAx>
        <c:axId val="60558720"/>
        <c:scaling>
          <c:orientation val="minMax"/>
        </c:scaling>
        <c:axPos val="l"/>
        <c:numFmt formatCode="General" sourceLinked="1"/>
        <c:tickLblPos val="nextTo"/>
        <c:crossAx val="60557184"/>
        <c:crosses val="autoZero"/>
        <c:crossBetween val="midCat"/>
      </c:valAx>
    </c:plotArea>
    <c:legend>
      <c:legendPos val="r"/>
      <c:layout/>
    </c:legend>
    <c:plotVisOnly val="1"/>
    <c:dispBlanksAs val="gap"/>
  </c:chart>
  <c:printSettings>
    <c:headerFooter/>
    <c:pageMargins b="0.75000000000000955" l="0.70000000000000062" r="0.70000000000000062" t="0.75000000000000955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392206</xdr:colOff>
      <xdr:row>8</xdr:row>
      <xdr:rowOff>0</xdr:rowOff>
    </xdr:from>
    <xdr:to>
      <xdr:col>22</xdr:col>
      <xdr:colOff>44822</xdr:colOff>
      <xdr:row>30</xdr:row>
      <xdr:rowOff>112059</xdr:rowOff>
    </xdr:to>
    <xdr:graphicFrame macro="">
      <xdr:nvGraphicFramePr>
        <xdr:cNvPr id="7" name="차트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METHANE%20Sample%20C%20-%2020%25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Sheet3"/>
    </sheetNames>
    <sheetDataSet>
      <sheetData sheetId="0">
        <row r="9">
          <cell r="C9">
            <v>25</v>
          </cell>
          <cell r="E9">
            <v>0</v>
          </cell>
        </row>
        <row r="10">
          <cell r="C10">
            <v>30</v>
          </cell>
          <cell r="E10">
            <v>0</v>
          </cell>
        </row>
        <row r="11">
          <cell r="C11">
            <v>35</v>
          </cell>
          <cell r="E11">
            <v>0</v>
          </cell>
        </row>
        <row r="12">
          <cell r="C12">
            <v>40</v>
          </cell>
          <cell r="E12">
            <v>0</v>
          </cell>
        </row>
        <row r="13">
          <cell r="C13">
            <v>45</v>
          </cell>
          <cell r="E13">
            <v>0</v>
          </cell>
        </row>
        <row r="14">
          <cell r="C14">
            <v>50</v>
          </cell>
          <cell r="E14">
            <v>0</v>
          </cell>
        </row>
        <row r="15">
          <cell r="C15">
            <v>55</v>
          </cell>
          <cell r="E15">
            <v>0</v>
          </cell>
        </row>
        <row r="16">
          <cell r="C16">
            <v>60</v>
          </cell>
          <cell r="E16">
            <v>0</v>
          </cell>
        </row>
        <row r="17">
          <cell r="C17">
            <v>65</v>
          </cell>
          <cell r="E17">
            <v>0</v>
          </cell>
        </row>
        <row r="18">
          <cell r="C18">
            <v>70</v>
          </cell>
          <cell r="E18">
            <v>0</v>
          </cell>
        </row>
        <row r="19">
          <cell r="C19">
            <v>75</v>
          </cell>
          <cell r="E19">
            <v>0</v>
          </cell>
        </row>
        <row r="20">
          <cell r="C20">
            <v>80</v>
          </cell>
          <cell r="E20">
            <v>0</v>
          </cell>
        </row>
        <row r="21">
          <cell r="C21">
            <v>85</v>
          </cell>
          <cell r="E21">
            <v>0</v>
          </cell>
        </row>
        <row r="22">
          <cell r="C22">
            <v>90</v>
          </cell>
          <cell r="E22">
            <v>0</v>
          </cell>
        </row>
        <row r="23">
          <cell r="C23">
            <v>95</v>
          </cell>
          <cell r="E23">
            <v>0</v>
          </cell>
        </row>
        <row r="24">
          <cell r="C24">
            <v>100</v>
          </cell>
          <cell r="E24">
            <v>0</v>
          </cell>
        </row>
        <row r="25">
          <cell r="C25">
            <v>105</v>
          </cell>
          <cell r="E25">
            <v>0</v>
          </cell>
        </row>
        <row r="26">
          <cell r="C26">
            <v>110</v>
          </cell>
          <cell r="E26">
            <v>0</v>
          </cell>
        </row>
        <row r="27">
          <cell r="C27">
            <v>115</v>
          </cell>
          <cell r="E27">
            <v>0</v>
          </cell>
        </row>
        <row r="28">
          <cell r="C28">
            <v>120</v>
          </cell>
          <cell r="E28">
            <v>0</v>
          </cell>
        </row>
        <row r="29">
          <cell r="C29">
            <v>125</v>
          </cell>
          <cell r="E29">
            <v>0</v>
          </cell>
        </row>
        <row r="30">
          <cell r="C30">
            <v>130</v>
          </cell>
          <cell r="E30">
            <v>0</v>
          </cell>
        </row>
        <row r="31">
          <cell r="C31">
            <v>135</v>
          </cell>
          <cell r="E31">
            <v>0</v>
          </cell>
        </row>
        <row r="32">
          <cell r="C32">
            <v>140</v>
          </cell>
          <cell r="E32">
            <v>0</v>
          </cell>
        </row>
        <row r="33">
          <cell r="C33">
            <v>145</v>
          </cell>
          <cell r="E33">
            <v>0</v>
          </cell>
        </row>
        <row r="34">
          <cell r="C34">
            <v>150</v>
          </cell>
          <cell r="E34">
            <v>0</v>
          </cell>
        </row>
        <row r="35">
          <cell r="C35">
            <v>155</v>
          </cell>
          <cell r="E35">
            <v>0</v>
          </cell>
        </row>
        <row r="36">
          <cell r="C36">
            <v>160</v>
          </cell>
          <cell r="E36">
            <v>0</v>
          </cell>
        </row>
        <row r="37">
          <cell r="C37">
            <v>165</v>
          </cell>
          <cell r="E37">
            <v>0</v>
          </cell>
        </row>
        <row r="38">
          <cell r="C38">
            <v>170</v>
          </cell>
          <cell r="E38">
            <v>0</v>
          </cell>
        </row>
        <row r="39">
          <cell r="C39">
            <v>175</v>
          </cell>
          <cell r="E39">
            <v>0</v>
          </cell>
        </row>
        <row r="40">
          <cell r="C40">
            <v>180</v>
          </cell>
          <cell r="E40">
            <v>0</v>
          </cell>
        </row>
        <row r="41">
          <cell r="C41">
            <v>185</v>
          </cell>
          <cell r="E41">
            <v>0</v>
          </cell>
        </row>
        <row r="42">
          <cell r="C42">
            <v>190</v>
          </cell>
          <cell r="E42">
            <v>0</v>
          </cell>
        </row>
        <row r="43">
          <cell r="C43">
            <v>195</v>
          </cell>
          <cell r="E43">
            <v>0</v>
          </cell>
        </row>
        <row r="44">
          <cell r="C44">
            <v>200</v>
          </cell>
          <cell r="E44">
            <v>0</v>
          </cell>
        </row>
        <row r="45">
          <cell r="C45">
            <v>205</v>
          </cell>
          <cell r="E45">
            <v>0</v>
          </cell>
        </row>
        <row r="46">
          <cell r="C46">
            <v>210</v>
          </cell>
          <cell r="E46">
            <v>0</v>
          </cell>
        </row>
        <row r="47">
          <cell r="C47">
            <v>215</v>
          </cell>
          <cell r="E47">
            <v>0</v>
          </cell>
        </row>
        <row r="48">
          <cell r="C48">
            <v>220</v>
          </cell>
          <cell r="E48">
            <v>0</v>
          </cell>
        </row>
        <row r="49">
          <cell r="C49">
            <v>225</v>
          </cell>
          <cell r="E49">
            <v>0</v>
          </cell>
        </row>
        <row r="50">
          <cell r="C50">
            <v>230</v>
          </cell>
          <cell r="E50">
            <v>0</v>
          </cell>
        </row>
        <row r="51">
          <cell r="C51">
            <v>235</v>
          </cell>
          <cell r="E51">
            <v>0</v>
          </cell>
        </row>
        <row r="52">
          <cell r="C52">
            <v>240</v>
          </cell>
          <cell r="E52">
            <v>0</v>
          </cell>
        </row>
        <row r="53">
          <cell r="C53">
            <v>245</v>
          </cell>
          <cell r="E53">
            <v>0</v>
          </cell>
        </row>
        <row r="54">
          <cell r="C54">
            <v>250</v>
          </cell>
          <cell r="E54">
            <v>0</v>
          </cell>
        </row>
        <row r="55">
          <cell r="C55">
            <v>255</v>
          </cell>
          <cell r="E55">
            <v>0</v>
          </cell>
        </row>
        <row r="56">
          <cell r="C56">
            <v>260</v>
          </cell>
          <cell r="E56">
            <v>0</v>
          </cell>
        </row>
        <row r="57">
          <cell r="C57">
            <v>265</v>
          </cell>
          <cell r="E57">
            <v>0</v>
          </cell>
        </row>
        <row r="58">
          <cell r="C58">
            <v>270</v>
          </cell>
          <cell r="E58">
            <v>0</v>
          </cell>
        </row>
        <row r="59">
          <cell r="C59">
            <v>275</v>
          </cell>
          <cell r="E59">
            <v>0</v>
          </cell>
        </row>
        <row r="60">
          <cell r="C60">
            <v>280</v>
          </cell>
          <cell r="E60">
            <v>0</v>
          </cell>
        </row>
        <row r="61">
          <cell r="C61">
            <v>285</v>
          </cell>
          <cell r="E61">
            <v>0</v>
          </cell>
        </row>
        <row r="62">
          <cell r="C62">
            <v>290</v>
          </cell>
          <cell r="E62">
            <v>0</v>
          </cell>
        </row>
        <row r="63">
          <cell r="C63">
            <v>295</v>
          </cell>
          <cell r="E63">
            <v>0</v>
          </cell>
        </row>
        <row r="64">
          <cell r="C64">
            <v>300</v>
          </cell>
          <cell r="E64">
            <v>0</v>
          </cell>
        </row>
        <row r="65">
          <cell r="C65">
            <v>305</v>
          </cell>
          <cell r="E65">
            <v>0</v>
          </cell>
        </row>
        <row r="66">
          <cell r="C66">
            <v>310</v>
          </cell>
          <cell r="E66">
            <v>0</v>
          </cell>
        </row>
        <row r="67">
          <cell r="C67">
            <v>315</v>
          </cell>
          <cell r="E67">
            <v>0</v>
          </cell>
        </row>
        <row r="68">
          <cell r="C68">
            <v>320</v>
          </cell>
          <cell r="E68">
            <v>0</v>
          </cell>
        </row>
        <row r="69">
          <cell r="C69">
            <v>325</v>
          </cell>
          <cell r="E69">
            <v>0</v>
          </cell>
        </row>
        <row r="70">
          <cell r="C70">
            <v>330</v>
          </cell>
          <cell r="E70">
            <v>0</v>
          </cell>
        </row>
        <row r="71">
          <cell r="C71">
            <v>335</v>
          </cell>
          <cell r="E71">
            <v>0</v>
          </cell>
        </row>
        <row r="72">
          <cell r="C72">
            <v>340</v>
          </cell>
          <cell r="E72">
            <v>0</v>
          </cell>
        </row>
        <row r="73">
          <cell r="C73">
            <v>345</v>
          </cell>
          <cell r="E73">
            <v>0</v>
          </cell>
        </row>
        <row r="74">
          <cell r="C74">
            <v>350</v>
          </cell>
          <cell r="E74">
            <v>0</v>
          </cell>
        </row>
        <row r="75">
          <cell r="C75">
            <v>355</v>
          </cell>
          <cell r="E75">
            <v>0</v>
          </cell>
        </row>
        <row r="76">
          <cell r="C76">
            <v>360</v>
          </cell>
          <cell r="E76">
            <v>0</v>
          </cell>
        </row>
        <row r="77">
          <cell r="C77">
            <v>365</v>
          </cell>
          <cell r="E77">
            <v>0</v>
          </cell>
        </row>
        <row r="78">
          <cell r="C78">
            <v>370</v>
          </cell>
          <cell r="E78">
            <v>0</v>
          </cell>
        </row>
        <row r="79">
          <cell r="C79">
            <v>375</v>
          </cell>
          <cell r="E79">
            <v>0</v>
          </cell>
        </row>
        <row r="80">
          <cell r="C80">
            <v>380</v>
          </cell>
          <cell r="E80">
            <v>0</v>
          </cell>
        </row>
        <row r="81">
          <cell r="C81">
            <v>385</v>
          </cell>
          <cell r="E81">
            <v>0</v>
          </cell>
        </row>
        <row r="82">
          <cell r="C82">
            <v>390</v>
          </cell>
          <cell r="E82">
            <v>0</v>
          </cell>
        </row>
        <row r="83">
          <cell r="C83">
            <v>395</v>
          </cell>
          <cell r="E83">
            <v>0</v>
          </cell>
        </row>
        <row r="84">
          <cell r="C84">
            <v>400</v>
          </cell>
          <cell r="E84">
            <v>1.0778380065164517E-3</v>
          </cell>
        </row>
        <row r="85">
          <cell r="C85">
            <v>405</v>
          </cell>
          <cell r="E85">
            <v>2.889058785737231E-4</v>
          </cell>
        </row>
        <row r="86">
          <cell r="C86">
            <v>410</v>
          </cell>
          <cell r="E86">
            <v>8.413634986921204E-4</v>
          </cell>
        </row>
        <row r="87">
          <cell r="C87">
            <v>415</v>
          </cell>
          <cell r="E87">
            <v>7.9845018585654633E-4</v>
          </cell>
        </row>
        <row r="88">
          <cell r="C88">
            <v>420</v>
          </cell>
          <cell r="E88">
            <v>1.2464553255931347E-3</v>
          </cell>
        </row>
        <row r="89">
          <cell r="C89">
            <v>425</v>
          </cell>
          <cell r="E89">
            <v>1.6906860630535542E-3</v>
          </cell>
        </row>
        <row r="90">
          <cell r="C90">
            <v>430</v>
          </cell>
          <cell r="E90">
            <v>2.4500793905740895E-3</v>
          </cell>
        </row>
        <row r="91">
          <cell r="C91">
            <v>435</v>
          </cell>
          <cell r="E91">
            <v>3.8226489835253086E-3</v>
          </cell>
        </row>
        <row r="92">
          <cell r="C92">
            <v>440</v>
          </cell>
          <cell r="E92">
            <v>4.2446435684456892E-3</v>
          </cell>
        </row>
        <row r="93">
          <cell r="C93">
            <v>445</v>
          </cell>
          <cell r="E93">
            <v>5.9774224221008669E-3</v>
          </cell>
        </row>
        <row r="94">
          <cell r="C94">
            <v>450</v>
          </cell>
          <cell r="E94">
            <v>7.4809473635904728E-3</v>
          </cell>
        </row>
        <row r="95">
          <cell r="C95">
            <v>455</v>
          </cell>
          <cell r="E95">
            <v>9.3864461474920842E-3</v>
          </cell>
        </row>
        <row r="96">
          <cell r="C96">
            <v>460</v>
          </cell>
          <cell r="E96">
            <v>1.0959879583314212E-2</v>
          </cell>
        </row>
        <row r="97">
          <cell r="C97">
            <v>465</v>
          </cell>
          <cell r="E97">
            <v>1.3994006700013764E-2</v>
          </cell>
        </row>
        <row r="98">
          <cell r="C98">
            <v>470</v>
          </cell>
          <cell r="E98">
            <v>1.6866080675508235E-2</v>
          </cell>
        </row>
        <row r="99">
          <cell r="C99">
            <v>475</v>
          </cell>
          <cell r="E99">
            <v>1.9748329126703681E-2</v>
          </cell>
        </row>
        <row r="100">
          <cell r="C100">
            <v>480</v>
          </cell>
          <cell r="E100">
            <v>2.4138041026111699E-2</v>
          </cell>
        </row>
        <row r="101">
          <cell r="C101">
            <v>485</v>
          </cell>
          <cell r="E101">
            <v>2.8341166169519528E-2</v>
          </cell>
        </row>
        <row r="102">
          <cell r="C102">
            <v>490</v>
          </cell>
          <cell r="E102">
            <v>3.3119887660043139E-2</v>
          </cell>
        </row>
        <row r="103">
          <cell r="C103">
            <v>495</v>
          </cell>
          <cell r="E103">
            <v>3.8579970813638655E-2</v>
          </cell>
        </row>
        <row r="104">
          <cell r="C104">
            <v>500</v>
          </cell>
          <cell r="E104">
            <v>4.3344989582855313E-2</v>
          </cell>
        </row>
        <row r="105">
          <cell r="C105">
            <v>505</v>
          </cell>
          <cell r="E105">
            <v>4.8110008352071958E-2</v>
          </cell>
        </row>
        <row r="106">
          <cell r="C106">
            <v>510</v>
          </cell>
          <cell r="E106">
            <v>5.4271802120141342E-2</v>
          </cell>
        </row>
        <row r="107">
          <cell r="C107">
            <v>515</v>
          </cell>
          <cell r="E107">
            <v>6.3836137487953734E-2</v>
          </cell>
        </row>
        <row r="108">
          <cell r="C108">
            <v>520</v>
          </cell>
          <cell r="E108">
            <v>7.7908750217979897E-2</v>
          </cell>
        </row>
        <row r="109">
          <cell r="C109">
            <v>525</v>
          </cell>
          <cell r="E109">
            <v>8.9382522876416862E-2</v>
          </cell>
        </row>
        <row r="110">
          <cell r="C110">
            <v>530</v>
          </cell>
          <cell r="E110">
            <v>9.5234323344500035E-2</v>
          </cell>
        </row>
        <row r="111">
          <cell r="C111">
            <v>535</v>
          </cell>
          <cell r="E111">
            <v>9.7939256940938912E-2</v>
          </cell>
        </row>
        <row r="112">
          <cell r="C112">
            <v>540</v>
          </cell>
          <cell r="E112">
            <v>9.8576228351154149E-2</v>
          </cell>
        </row>
        <row r="113">
          <cell r="C113">
            <v>545</v>
          </cell>
          <cell r="E113">
            <v>9.9769267679317139E-2</v>
          </cell>
        </row>
        <row r="114">
          <cell r="C114">
            <v>550</v>
          </cell>
          <cell r="E114">
            <v>0.10010633821302373</v>
          </cell>
        </row>
        <row r="115">
          <cell r="C115">
            <v>555</v>
          </cell>
          <cell r="E115">
            <v>0.10264979303382128</v>
          </cell>
        </row>
        <row r="116">
          <cell r="C116">
            <v>560</v>
          </cell>
          <cell r="E116">
            <v>0.105606052590519</v>
          </cell>
        </row>
        <row r="117">
          <cell r="C117">
            <v>565</v>
          </cell>
          <cell r="E117">
            <v>0.10958566747739892</v>
          </cell>
        </row>
        <row r="118">
          <cell r="C118">
            <v>570</v>
          </cell>
          <cell r="E118">
            <v>0.11314336983158184</v>
          </cell>
        </row>
        <row r="119">
          <cell r="C119">
            <v>575</v>
          </cell>
          <cell r="E119">
            <v>0.11586840622275248</v>
          </cell>
        </row>
        <row r="120">
          <cell r="C120">
            <v>580</v>
          </cell>
          <cell r="E120">
            <v>0.11668449763663899</v>
          </cell>
        </row>
        <row r="121">
          <cell r="C121">
            <v>585</v>
          </cell>
          <cell r="E121">
            <v>0.1164030585103942</v>
          </cell>
        </row>
        <row r="122">
          <cell r="C122">
            <v>590</v>
          </cell>
          <cell r="E122">
            <v>0.1154076829883897</v>
          </cell>
        </row>
        <row r="123">
          <cell r="C123">
            <v>595</v>
          </cell>
          <cell r="E123">
            <v>0.11512886953329353</v>
          </cell>
        </row>
        <row r="124">
          <cell r="C124">
            <v>600</v>
          </cell>
          <cell r="E124">
            <v>0.1127731912257354</v>
          </cell>
        </row>
        <row r="125">
          <cell r="C125">
            <v>605</v>
          </cell>
          <cell r="E125">
            <v>0.11041751291817722</v>
          </cell>
        </row>
        <row r="126">
          <cell r="C126">
            <v>610</v>
          </cell>
          <cell r="E126">
            <v>0.11205002395484374</v>
          </cell>
        </row>
        <row r="127">
          <cell r="C127">
            <v>615</v>
          </cell>
          <cell r="E127">
            <v>0.11566073204533978</v>
          </cell>
        </row>
        <row r="128">
          <cell r="C128">
            <v>620</v>
          </cell>
          <cell r="E128">
            <v>0.1169011975586251</v>
          </cell>
        </row>
        <row r="129">
          <cell r="C129">
            <v>625</v>
          </cell>
          <cell r="E129">
            <v>0.11322090918269009</v>
          </cell>
        </row>
        <row r="130">
          <cell r="C130">
            <v>630</v>
          </cell>
          <cell r="E130">
            <v>0.10734777513652424</v>
          </cell>
        </row>
        <row r="131">
          <cell r="C131">
            <v>635</v>
          </cell>
          <cell r="E131">
            <v>9.8197639392409719E-2</v>
          </cell>
        </row>
        <row r="132">
          <cell r="C132">
            <v>640</v>
          </cell>
          <cell r="E132">
            <v>9.1524332063696007E-2</v>
          </cell>
        </row>
        <row r="133">
          <cell r="C133">
            <v>645</v>
          </cell>
          <cell r="E133">
            <v>8.6096331329447925E-2</v>
          </cell>
        </row>
        <row r="134">
          <cell r="C134">
            <v>650</v>
          </cell>
          <cell r="E134">
            <v>8.1112315175990088E-2</v>
          </cell>
        </row>
        <row r="135">
          <cell r="C135">
            <v>655</v>
          </cell>
          <cell r="E135">
            <v>7.9274099215272356E-2</v>
          </cell>
        </row>
        <row r="136">
          <cell r="C136">
            <v>660</v>
          </cell>
          <cell r="E136">
            <v>7.5933589096415954E-2</v>
          </cell>
        </row>
        <row r="137">
          <cell r="C137">
            <v>665</v>
          </cell>
          <cell r="E137">
            <v>7.425176467348904E-2</v>
          </cell>
        </row>
        <row r="138">
          <cell r="C138">
            <v>670</v>
          </cell>
          <cell r="E138">
            <v>7.1413496214033326E-2</v>
          </cell>
        </row>
        <row r="139">
          <cell r="C139">
            <v>675</v>
          </cell>
          <cell r="E139">
            <v>6.9594808682483592E-2</v>
          </cell>
        </row>
        <row r="140">
          <cell r="C140">
            <v>680</v>
          </cell>
          <cell r="E140">
            <v>6.6734878436051581E-2</v>
          </cell>
        </row>
        <row r="141">
          <cell r="C141">
            <v>685</v>
          </cell>
          <cell r="E141">
            <v>6.5448791886558666E-2</v>
          </cell>
        </row>
        <row r="142">
          <cell r="C142">
            <v>690</v>
          </cell>
          <cell r="E142">
            <v>6.3359578174475698E-2</v>
          </cell>
        </row>
        <row r="143">
          <cell r="C143">
            <v>695</v>
          </cell>
          <cell r="E143">
            <v>6.2235872975081465E-2</v>
          </cell>
        </row>
        <row r="144">
          <cell r="C144">
            <v>700</v>
          </cell>
          <cell r="E144">
            <v>6.0402621173879123E-2</v>
          </cell>
        </row>
        <row r="145">
          <cell r="C145">
            <v>705</v>
          </cell>
          <cell r="E145">
            <v>5.8569369372676788E-2</v>
          </cell>
        </row>
        <row r="146">
          <cell r="C146">
            <v>710</v>
          </cell>
          <cell r="E146">
            <v>5.7997629480060577E-2</v>
          </cell>
        </row>
        <row r="147">
          <cell r="C147">
            <v>715</v>
          </cell>
          <cell r="E147">
            <v>5.7062562342251391E-2</v>
          </cell>
        </row>
        <row r="148">
          <cell r="C148">
            <v>720</v>
          </cell>
          <cell r="E148">
            <v>5.7304698453489976E-2</v>
          </cell>
        </row>
        <row r="149">
          <cell r="C149">
            <v>725</v>
          </cell>
          <cell r="E149">
            <v>5.9274362076086454E-2</v>
          </cell>
        </row>
        <row r="150">
          <cell r="C150">
            <v>730</v>
          </cell>
          <cell r="E150">
            <v>6.4510524712037082E-2</v>
          </cell>
        </row>
        <row r="151">
          <cell r="C151">
            <v>735</v>
          </cell>
          <cell r="E151">
            <v>7.6088996007526027E-2</v>
          </cell>
        </row>
        <row r="152">
          <cell r="C152">
            <v>740</v>
          </cell>
          <cell r="E152">
            <v>8.9612187049699421E-2</v>
          </cell>
        </row>
        <row r="153">
          <cell r="C153">
            <v>745</v>
          </cell>
          <cell r="E153">
            <v>0.1022314087467303</v>
          </cell>
        </row>
        <row r="154">
          <cell r="C154">
            <v>750</v>
          </cell>
          <cell r="E154">
            <v>0.11546126309026661</v>
          </cell>
        </row>
        <row r="155">
          <cell r="C155">
            <v>755</v>
          </cell>
          <cell r="E155">
            <v>0.12995718324078748</v>
          </cell>
        </row>
        <row r="156">
          <cell r="C156">
            <v>760</v>
          </cell>
          <cell r="E156">
            <v>0.14304</v>
          </cell>
        </row>
        <row r="157">
          <cell r="C157">
            <v>765</v>
          </cell>
          <cell r="E157">
            <v>0.15301689394704235</v>
          </cell>
        </row>
        <row r="158">
          <cell r="C158">
            <v>770</v>
          </cell>
          <cell r="E158">
            <v>0.15805818255242993</v>
          </cell>
        </row>
        <row r="159">
          <cell r="C159">
            <v>775</v>
          </cell>
          <cell r="E159">
            <v>0.16124927557248403</v>
          </cell>
        </row>
        <row r="160">
          <cell r="C160">
            <v>780</v>
          </cell>
          <cell r="E160">
            <v>0.1635657739433711</v>
          </cell>
        </row>
        <row r="161">
          <cell r="C161">
            <v>785</v>
          </cell>
          <cell r="E161">
            <v>0.16585954384837776</v>
          </cell>
        </row>
        <row r="162">
          <cell r="C162">
            <v>790</v>
          </cell>
          <cell r="E162">
            <v>0.1706586142903033</v>
          </cell>
        </row>
        <row r="163">
          <cell r="C163">
            <v>795</v>
          </cell>
          <cell r="E163">
            <v>0.17729015703730899</v>
          </cell>
        </row>
        <row r="164">
          <cell r="C164">
            <v>800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253"/>
  <sheetViews>
    <sheetView tabSelected="1" topLeftCell="A16" workbookViewId="0">
      <selection activeCell="K34" sqref="K34"/>
    </sheetView>
  </sheetViews>
  <sheetFormatPr defaultRowHeight="16.5"/>
  <cols>
    <col min="4" max="4" width="15.5" customWidth="1"/>
    <col min="5" max="5" width="13.125" bestFit="1" customWidth="1"/>
    <col min="7" max="7" width="8.125" customWidth="1"/>
    <col min="9" max="9" width="7" style="9" customWidth="1"/>
    <col min="10" max="10" width="14.375" customWidth="1"/>
    <col min="11" max="11" width="19.875" customWidth="1"/>
    <col min="12" max="12" width="9.25" bestFit="1" customWidth="1"/>
  </cols>
  <sheetData>
    <row r="1" spans="2:24">
      <c r="B1" t="s">
        <v>4</v>
      </c>
      <c r="C1" t="s">
        <v>0</v>
      </c>
      <c r="D1" t="s">
        <v>1</v>
      </c>
      <c r="E1" t="s">
        <v>25</v>
      </c>
      <c r="F1" t="s">
        <v>24</v>
      </c>
      <c r="H1" t="s">
        <v>26</v>
      </c>
      <c r="J1" t="s">
        <v>27</v>
      </c>
    </row>
    <row r="2" spans="2:24">
      <c r="B2">
        <v>10.199999999999999</v>
      </c>
      <c r="C2" s="8">
        <v>561</v>
      </c>
      <c r="D2" s="7">
        <v>19.690000000000001</v>
      </c>
      <c r="G2" s="11"/>
      <c r="L2" s="2"/>
      <c r="X2" s="5"/>
    </row>
    <row r="3" spans="2:24">
      <c r="C3" t="s">
        <v>2</v>
      </c>
      <c r="D3" t="s">
        <v>21</v>
      </c>
      <c r="E3" t="s">
        <v>23</v>
      </c>
      <c r="F3" t="s">
        <v>3</v>
      </c>
      <c r="J3" s="3"/>
      <c r="K3" s="3" t="s">
        <v>11</v>
      </c>
      <c r="L3" s="3"/>
      <c r="M3" s="3"/>
    </row>
    <row r="4" spans="2:24">
      <c r="B4">
        <v>0</v>
      </c>
      <c r="C4">
        <f>B4*100/60*3</f>
        <v>0</v>
      </c>
      <c r="E4">
        <f>$B$2*10^(-6)*D4/$C$2*7.45*10^(-6)*10^6/$D$2*2*60</f>
        <v>0</v>
      </c>
      <c r="F4">
        <f>E4*3</f>
        <v>0</v>
      </c>
      <c r="H4">
        <f>SUM(F4:F43)</f>
        <v>0</v>
      </c>
      <c r="J4" s="3"/>
      <c r="K4" s="3" t="s">
        <v>12</v>
      </c>
      <c r="L4" s="3" t="s">
        <v>13</v>
      </c>
      <c r="M4" s="3" t="s">
        <v>14</v>
      </c>
    </row>
    <row r="5" spans="2:24">
      <c r="B5">
        <v>1</v>
      </c>
      <c r="C5">
        <f t="shared" ref="C5:C68" si="0">B5*100/60*3</f>
        <v>5</v>
      </c>
      <c r="E5">
        <f>$B$2*10^(-6)*D5/$C$2*7.45*10^(-6)*10^6/$D$2*2*60</f>
        <v>0</v>
      </c>
      <c r="F5">
        <f t="shared" ref="F5:F68" si="1">E5*3</f>
        <v>0</v>
      </c>
      <c r="J5" s="3" t="s">
        <v>15</v>
      </c>
      <c r="K5" s="4">
        <v>7.4499999999999998E-6</v>
      </c>
      <c r="L5" s="3" t="s">
        <v>16</v>
      </c>
      <c r="M5" s="3">
        <v>31660.799999999999</v>
      </c>
    </row>
    <row r="6" spans="2:24">
      <c r="B6">
        <v>2</v>
      </c>
      <c r="C6">
        <f t="shared" si="0"/>
        <v>10</v>
      </c>
      <c r="E6">
        <f t="shared" ref="E6:E7" si="2">$B$2*10^(-6)*D6/$C$2*7.45*10^(-6)*10^6/$D$2*2*60</f>
        <v>0</v>
      </c>
      <c r="F6">
        <f t="shared" si="1"/>
        <v>0</v>
      </c>
      <c r="J6" s="3" t="s">
        <v>17</v>
      </c>
      <c r="K6" s="3">
        <v>1</v>
      </c>
      <c r="L6" s="4">
        <v>1.0200000000000001E-5</v>
      </c>
      <c r="M6" s="3">
        <v>2660</v>
      </c>
      <c r="P6" s="5">
        <f>K5/L6</f>
        <v>0.73039215686274506</v>
      </c>
    </row>
    <row r="7" spans="2:24">
      <c r="B7">
        <v>3</v>
      </c>
      <c r="C7">
        <f t="shared" si="0"/>
        <v>15</v>
      </c>
      <c r="E7">
        <f t="shared" si="2"/>
        <v>0</v>
      </c>
      <c r="F7">
        <f t="shared" si="1"/>
        <v>0</v>
      </c>
      <c r="J7" s="3"/>
      <c r="K7" s="3"/>
      <c r="L7" s="3"/>
      <c r="M7" s="3"/>
      <c r="O7" s="2"/>
    </row>
    <row r="8" spans="2:24">
      <c r="B8">
        <v>4</v>
      </c>
      <c r="C8">
        <f t="shared" si="0"/>
        <v>20</v>
      </c>
      <c r="E8">
        <f t="shared" ref="E8:E39" si="3">$B$2*10^(-6)*D8/$C$2*7.45*10^(-6)*10^6/$D$2*2*60</f>
        <v>0</v>
      </c>
      <c r="F8">
        <f t="shared" si="1"/>
        <v>0</v>
      </c>
      <c r="J8" s="3"/>
      <c r="K8" s="3" t="s">
        <v>18</v>
      </c>
      <c r="L8" s="4">
        <f>L6*K5*M5/M6</f>
        <v>9.04475260150376E-10</v>
      </c>
      <c r="M8" s="3"/>
      <c r="O8">
        <f>M6/M5</f>
        <v>8.4015564988882158E-2</v>
      </c>
    </row>
    <row r="9" spans="2:24">
      <c r="B9">
        <v>5</v>
      </c>
      <c r="C9">
        <f t="shared" si="0"/>
        <v>25</v>
      </c>
      <c r="E9">
        <f t="shared" si="3"/>
        <v>0</v>
      </c>
      <c r="F9">
        <f t="shared" si="1"/>
        <v>0</v>
      </c>
      <c r="J9" s="3"/>
      <c r="K9" s="3" t="s">
        <v>19</v>
      </c>
      <c r="L9" s="4">
        <f>L8*2</f>
        <v>1.808950520300752E-9</v>
      </c>
      <c r="M9" s="3"/>
      <c r="O9" s="5">
        <f>O8*L6</f>
        <v>8.569587628865981E-7</v>
      </c>
      <c r="W9" s="5"/>
    </row>
    <row r="10" spans="2:24">
      <c r="B10">
        <v>6</v>
      </c>
      <c r="C10">
        <f t="shared" si="0"/>
        <v>30</v>
      </c>
      <c r="E10">
        <f t="shared" si="3"/>
        <v>0</v>
      </c>
      <c r="F10">
        <f t="shared" si="1"/>
        <v>0</v>
      </c>
      <c r="J10" s="3"/>
      <c r="K10" s="3" t="s">
        <v>20</v>
      </c>
      <c r="L10" s="4">
        <f>L9/D2*1000000</f>
        <v>9.1871534804507457E-5</v>
      </c>
      <c r="M10" s="3"/>
    </row>
    <row r="11" spans="2:24">
      <c r="B11">
        <v>7</v>
      </c>
      <c r="C11">
        <f t="shared" si="0"/>
        <v>35</v>
      </c>
      <c r="E11">
        <f t="shared" si="3"/>
        <v>0</v>
      </c>
      <c r="F11">
        <f t="shared" si="1"/>
        <v>0</v>
      </c>
    </row>
    <row r="12" spans="2:24">
      <c r="B12">
        <v>8</v>
      </c>
      <c r="C12">
        <f t="shared" si="0"/>
        <v>40</v>
      </c>
      <c r="E12">
        <f t="shared" si="3"/>
        <v>0</v>
      </c>
      <c r="F12">
        <f t="shared" si="1"/>
        <v>0</v>
      </c>
    </row>
    <row r="13" spans="2:24">
      <c r="B13">
        <v>9</v>
      </c>
      <c r="C13">
        <f t="shared" si="0"/>
        <v>45</v>
      </c>
      <c r="E13">
        <f t="shared" si="3"/>
        <v>0</v>
      </c>
      <c r="F13">
        <f t="shared" si="1"/>
        <v>0</v>
      </c>
    </row>
    <row r="14" spans="2:24">
      <c r="B14">
        <v>10</v>
      </c>
      <c r="C14">
        <f t="shared" si="0"/>
        <v>50</v>
      </c>
      <c r="E14">
        <f t="shared" si="3"/>
        <v>0</v>
      </c>
      <c r="F14">
        <f t="shared" si="1"/>
        <v>0</v>
      </c>
    </row>
    <row r="15" spans="2:24">
      <c r="B15">
        <v>11</v>
      </c>
      <c r="C15">
        <f t="shared" si="0"/>
        <v>55</v>
      </c>
      <c r="E15">
        <f t="shared" si="3"/>
        <v>0</v>
      </c>
      <c r="F15">
        <f t="shared" si="1"/>
        <v>0</v>
      </c>
    </row>
    <row r="16" spans="2:24">
      <c r="B16">
        <v>12</v>
      </c>
      <c r="C16">
        <f t="shared" si="0"/>
        <v>60</v>
      </c>
      <c r="E16">
        <f t="shared" si="3"/>
        <v>0</v>
      </c>
      <c r="F16">
        <f t="shared" si="1"/>
        <v>0</v>
      </c>
    </row>
    <row r="17" spans="2:24">
      <c r="B17">
        <v>13</v>
      </c>
      <c r="C17">
        <f t="shared" si="0"/>
        <v>65</v>
      </c>
      <c r="E17">
        <f t="shared" si="3"/>
        <v>0</v>
      </c>
      <c r="F17">
        <f t="shared" si="1"/>
        <v>0</v>
      </c>
    </row>
    <row r="18" spans="2:24">
      <c r="B18">
        <v>14</v>
      </c>
      <c r="C18">
        <f t="shared" si="0"/>
        <v>70</v>
      </c>
      <c r="E18">
        <f t="shared" si="3"/>
        <v>0</v>
      </c>
      <c r="F18">
        <f t="shared" si="1"/>
        <v>0</v>
      </c>
    </row>
    <row r="19" spans="2:24">
      <c r="B19">
        <v>15</v>
      </c>
      <c r="C19">
        <f t="shared" si="0"/>
        <v>75</v>
      </c>
      <c r="E19">
        <f t="shared" si="3"/>
        <v>0</v>
      </c>
      <c r="F19">
        <f t="shared" si="1"/>
        <v>0</v>
      </c>
    </row>
    <row r="20" spans="2:24">
      <c r="B20">
        <v>16</v>
      </c>
      <c r="C20">
        <f t="shared" si="0"/>
        <v>80</v>
      </c>
      <c r="E20">
        <f>$B$2*10^(-6)*D20/$C$2*7.45*10^(-6)*10^6/$D$2*2*60</f>
        <v>0</v>
      </c>
      <c r="F20">
        <f t="shared" si="1"/>
        <v>0</v>
      </c>
    </row>
    <row r="21" spans="2:24">
      <c r="B21">
        <v>17</v>
      </c>
      <c r="C21">
        <f t="shared" si="0"/>
        <v>85</v>
      </c>
      <c r="E21">
        <f t="shared" si="3"/>
        <v>0</v>
      </c>
      <c r="F21">
        <f t="shared" si="1"/>
        <v>0</v>
      </c>
    </row>
    <row r="22" spans="2:24">
      <c r="B22">
        <v>18</v>
      </c>
      <c r="C22">
        <f t="shared" si="0"/>
        <v>90</v>
      </c>
      <c r="E22">
        <f t="shared" si="3"/>
        <v>0</v>
      </c>
      <c r="F22">
        <f t="shared" si="1"/>
        <v>0</v>
      </c>
    </row>
    <row r="23" spans="2:24">
      <c r="B23">
        <v>19</v>
      </c>
      <c r="C23">
        <f t="shared" si="0"/>
        <v>95</v>
      </c>
      <c r="E23">
        <f t="shared" si="3"/>
        <v>0</v>
      </c>
      <c r="F23">
        <f t="shared" si="1"/>
        <v>0</v>
      </c>
    </row>
    <row r="24" spans="2:24">
      <c r="B24">
        <v>20</v>
      </c>
      <c r="C24">
        <f t="shared" si="0"/>
        <v>100</v>
      </c>
      <c r="E24">
        <f t="shared" si="3"/>
        <v>0</v>
      </c>
      <c r="F24">
        <f t="shared" si="1"/>
        <v>0</v>
      </c>
    </row>
    <row r="25" spans="2:24">
      <c r="B25">
        <v>21</v>
      </c>
      <c r="C25">
        <f t="shared" si="0"/>
        <v>105</v>
      </c>
      <c r="E25">
        <f t="shared" si="3"/>
        <v>0</v>
      </c>
      <c r="F25">
        <f t="shared" si="1"/>
        <v>0</v>
      </c>
    </row>
    <row r="26" spans="2:24">
      <c r="B26">
        <v>22</v>
      </c>
      <c r="C26">
        <f t="shared" si="0"/>
        <v>110</v>
      </c>
      <c r="E26">
        <f t="shared" si="3"/>
        <v>0</v>
      </c>
      <c r="F26">
        <f t="shared" si="1"/>
        <v>0</v>
      </c>
    </row>
    <row r="27" spans="2:24">
      <c r="B27">
        <v>23</v>
      </c>
      <c r="C27">
        <f t="shared" si="0"/>
        <v>115</v>
      </c>
      <c r="E27">
        <f t="shared" si="3"/>
        <v>0</v>
      </c>
      <c r="F27">
        <f t="shared" si="1"/>
        <v>0</v>
      </c>
    </row>
    <row r="28" spans="2:24">
      <c r="B28">
        <v>24</v>
      </c>
      <c r="C28">
        <f t="shared" si="0"/>
        <v>120</v>
      </c>
      <c r="E28">
        <f t="shared" si="3"/>
        <v>0</v>
      </c>
      <c r="F28">
        <f t="shared" si="1"/>
        <v>0</v>
      </c>
    </row>
    <row r="29" spans="2:24">
      <c r="B29">
        <v>25</v>
      </c>
      <c r="C29">
        <f t="shared" si="0"/>
        <v>125</v>
      </c>
      <c r="E29">
        <f t="shared" si="3"/>
        <v>0</v>
      </c>
      <c r="F29">
        <f t="shared" si="1"/>
        <v>0</v>
      </c>
      <c r="X29" s="5"/>
    </row>
    <row r="30" spans="2:24">
      <c r="B30">
        <v>26</v>
      </c>
      <c r="C30">
        <f t="shared" si="0"/>
        <v>130</v>
      </c>
      <c r="E30">
        <f t="shared" si="3"/>
        <v>0</v>
      </c>
      <c r="F30">
        <f t="shared" si="1"/>
        <v>0</v>
      </c>
    </row>
    <row r="31" spans="2:24">
      <c r="B31">
        <v>27</v>
      </c>
      <c r="C31">
        <f t="shared" si="0"/>
        <v>135</v>
      </c>
      <c r="E31">
        <f t="shared" si="3"/>
        <v>0</v>
      </c>
      <c r="F31">
        <f t="shared" si="1"/>
        <v>0</v>
      </c>
    </row>
    <row r="32" spans="2:24">
      <c r="B32">
        <v>28</v>
      </c>
      <c r="C32">
        <f t="shared" si="0"/>
        <v>140</v>
      </c>
      <c r="E32">
        <f t="shared" si="3"/>
        <v>0</v>
      </c>
      <c r="F32">
        <f t="shared" si="1"/>
        <v>0</v>
      </c>
    </row>
    <row r="33" spans="1:26">
      <c r="B33">
        <v>29</v>
      </c>
      <c r="C33">
        <f t="shared" si="0"/>
        <v>145</v>
      </c>
      <c r="E33">
        <f t="shared" si="3"/>
        <v>0</v>
      </c>
      <c r="F33">
        <f t="shared" si="1"/>
        <v>0</v>
      </c>
      <c r="J33" t="s">
        <v>28</v>
      </c>
      <c r="K33" t="s">
        <v>29</v>
      </c>
      <c r="L33" t="s">
        <v>22</v>
      </c>
      <c r="M33" t="s">
        <v>5</v>
      </c>
      <c r="N33" t="s">
        <v>6</v>
      </c>
      <c r="O33" s="5" t="s">
        <v>7</v>
      </c>
      <c r="P33" s="5" t="s">
        <v>8</v>
      </c>
      <c r="Q33" t="s">
        <v>9</v>
      </c>
      <c r="R33" t="s">
        <v>10</v>
      </c>
      <c r="S33" s="5"/>
      <c r="Z33" s="5"/>
    </row>
    <row r="34" spans="1:26">
      <c r="B34">
        <v>30</v>
      </c>
      <c r="C34">
        <f t="shared" si="0"/>
        <v>150</v>
      </c>
      <c r="E34">
        <f t="shared" si="3"/>
        <v>0</v>
      </c>
      <c r="F34">
        <f t="shared" si="1"/>
        <v>0</v>
      </c>
      <c r="L34">
        <v>1</v>
      </c>
      <c r="M34">
        <v>1.071</v>
      </c>
      <c r="N34">
        <v>2339.4</v>
      </c>
      <c r="O34">
        <v>1223.0999999999999</v>
      </c>
      <c r="P34" s="5">
        <v>3.1899999999999998E-2</v>
      </c>
      <c r="Q34">
        <v>4.9169999999999998</v>
      </c>
      <c r="R34" s="5">
        <v>5.6300000000000003E-2</v>
      </c>
      <c r="Z34" s="5"/>
    </row>
    <row r="35" spans="1:26">
      <c r="B35" s="6">
        <v>31</v>
      </c>
      <c r="C35">
        <f t="shared" si="0"/>
        <v>155</v>
      </c>
      <c r="E35">
        <f t="shared" si="3"/>
        <v>0</v>
      </c>
      <c r="F35">
        <f t="shared" si="1"/>
        <v>0</v>
      </c>
      <c r="L35">
        <v>2</v>
      </c>
      <c r="M35">
        <v>25.071000000000002</v>
      </c>
      <c r="N35">
        <v>108.5</v>
      </c>
      <c r="O35">
        <v>170.9</v>
      </c>
      <c r="P35">
        <v>1.06E-2</v>
      </c>
      <c r="Q35">
        <v>0.22800000000000001</v>
      </c>
      <c r="R35">
        <v>0</v>
      </c>
      <c r="X35" s="5"/>
    </row>
    <row r="36" spans="1:26">
      <c r="A36" s="6"/>
      <c r="B36" s="6">
        <v>32</v>
      </c>
      <c r="C36" s="6">
        <f t="shared" si="0"/>
        <v>160</v>
      </c>
      <c r="E36">
        <f t="shared" si="3"/>
        <v>0</v>
      </c>
      <c r="F36">
        <f t="shared" si="1"/>
        <v>0</v>
      </c>
      <c r="L36">
        <v>3</v>
      </c>
      <c r="M36">
        <v>28.071000000000002</v>
      </c>
      <c r="N36">
        <v>471.7</v>
      </c>
      <c r="O36">
        <v>224</v>
      </c>
      <c r="P36">
        <v>3.5099999999999999E-2</v>
      </c>
      <c r="Q36">
        <v>0.99099999999999999</v>
      </c>
      <c r="R36" s="5">
        <v>8.09E-2</v>
      </c>
      <c r="X36" s="5"/>
    </row>
    <row r="37" spans="1:26">
      <c r="B37">
        <v>33</v>
      </c>
      <c r="C37">
        <f t="shared" si="0"/>
        <v>165</v>
      </c>
      <c r="E37">
        <f t="shared" si="3"/>
        <v>0</v>
      </c>
      <c r="F37">
        <f t="shared" si="1"/>
        <v>0</v>
      </c>
      <c r="L37">
        <v>4</v>
      </c>
      <c r="M37">
        <v>31.071000000000002</v>
      </c>
      <c r="N37">
        <v>920.5</v>
      </c>
      <c r="O37">
        <v>318.10000000000002</v>
      </c>
      <c r="P37" s="5">
        <v>4.82E-2</v>
      </c>
      <c r="Q37">
        <v>1.9350000000000001</v>
      </c>
      <c r="R37" s="5">
        <v>0.43099999999999999</v>
      </c>
    </row>
    <row r="38" spans="1:26">
      <c r="B38">
        <v>34</v>
      </c>
      <c r="C38">
        <f t="shared" si="0"/>
        <v>170</v>
      </c>
      <c r="E38">
        <f t="shared" si="3"/>
        <v>0</v>
      </c>
      <c r="F38">
        <f t="shared" si="1"/>
        <v>0</v>
      </c>
      <c r="L38">
        <v>5</v>
      </c>
      <c r="M38">
        <v>34.070999999999998</v>
      </c>
      <c r="N38">
        <v>1476.8</v>
      </c>
      <c r="O38">
        <v>428.8</v>
      </c>
      <c r="P38">
        <v>5.74E-2</v>
      </c>
      <c r="Q38">
        <v>3.1040000000000001</v>
      </c>
      <c r="R38">
        <v>0.66800000000000004</v>
      </c>
    </row>
    <row r="39" spans="1:26">
      <c r="B39">
        <v>35</v>
      </c>
      <c r="C39">
        <f t="shared" si="0"/>
        <v>175</v>
      </c>
      <c r="E39">
        <f t="shared" si="3"/>
        <v>0</v>
      </c>
      <c r="F39">
        <f t="shared" si="1"/>
        <v>0</v>
      </c>
      <c r="L39">
        <v>6</v>
      </c>
      <c r="M39">
        <v>37.070999999999998</v>
      </c>
      <c r="N39">
        <v>2062.6</v>
      </c>
      <c r="O39">
        <v>557.9</v>
      </c>
      <c r="P39">
        <v>6.1600000000000002E-2</v>
      </c>
      <c r="Q39">
        <v>4.335</v>
      </c>
      <c r="R39">
        <v>0.79900000000000004</v>
      </c>
      <c r="Z39" s="5"/>
    </row>
    <row r="40" spans="1:26">
      <c r="B40">
        <v>36</v>
      </c>
      <c r="C40">
        <f t="shared" si="0"/>
        <v>180</v>
      </c>
      <c r="E40">
        <f t="shared" ref="E40:E81" si="4">$B$2*10^(-6)*D40/$C$2*7.45*10^(-6)*10^6/$D$2*2*60</f>
        <v>0</v>
      </c>
      <c r="F40">
        <f t="shared" si="1"/>
        <v>0</v>
      </c>
      <c r="L40">
        <v>7</v>
      </c>
      <c r="M40">
        <v>40.070999999999998</v>
      </c>
      <c r="N40">
        <v>2774.1</v>
      </c>
      <c r="O40">
        <v>711.6</v>
      </c>
      <c r="P40" s="5">
        <v>6.5000000000000002E-2</v>
      </c>
      <c r="Q40">
        <v>5.8310000000000004</v>
      </c>
      <c r="R40" s="5">
        <v>0.88</v>
      </c>
    </row>
    <row r="41" spans="1:26">
      <c r="B41">
        <v>37</v>
      </c>
      <c r="C41">
        <f t="shared" si="0"/>
        <v>185</v>
      </c>
      <c r="E41">
        <f t="shared" si="4"/>
        <v>0</v>
      </c>
      <c r="F41">
        <f t="shared" si="1"/>
        <v>0</v>
      </c>
      <c r="L41">
        <v>8</v>
      </c>
      <c r="M41">
        <v>43.070999999999998</v>
      </c>
      <c r="N41">
        <v>3624.2</v>
      </c>
      <c r="O41">
        <v>882.8</v>
      </c>
      <c r="P41">
        <v>6.8400000000000002E-2</v>
      </c>
      <c r="Q41">
        <v>7.617</v>
      </c>
      <c r="R41">
        <v>0.95899999999999996</v>
      </c>
    </row>
    <row r="42" spans="1:26">
      <c r="B42">
        <v>38</v>
      </c>
      <c r="C42">
        <f t="shared" si="0"/>
        <v>190</v>
      </c>
      <c r="E42">
        <f t="shared" si="4"/>
        <v>0</v>
      </c>
      <c r="F42">
        <f t="shared" si="1"/>
        <v>0</v>
      </c>
      <c r="L42">
        <v>9</v>
      </c>
      <c r="M42">
        <v>46.070999999999998</v>
      </c>
      <c r="N42">
        <v>4581.8</v>
      </c>
      <c r="O42">
        <v>1076.9000000000001</v>
      </c>
      <c r="P42">
        <v>7.0900000000000005E-2</v>
      </c>
      <c r="Q42">
        <v>9.6300000000000008</v>
      </c>
      <c r="R42">
        <v>1.0129999999999999</v>
      </c>
    </row>
    <row r="43" spans="1:26">
      <c r="B43">
        <v>39</v>
      </c>
      <c r="C43">
        <f t="shared" si="0"/>
        <v>195</v>
      </c>
      <c r="E43">
        <f t="shared" si="4"/>
        <v>0</v>
      </c>
      <c r="F43">
        <f t="shared" si="1"/>
        <v>0</v>
      </c>
      <c r="L43">
        <v>10</v>
      </c>
      <c r="M43">
        <v>49.070999999999998</v>
      </c>
      <c r="N43">
        <v>5592.8</v>
      </c>
      <c r="O43">
        <v>1290</v>
      </c>
      <c r="P43">
        <v>7.2300000000000003E-2</v>
      </c>
      <c r="Q43">
        <v>11.755000000000001</v>
      </c>
      <c r="R43">
        <v>1.0649999999999999</v>
      </c>
      <c r="X43" s="5"/>
    </row>
    <row r="44" spans="1:26">
      <c r="B44">
        <v>40</v>
      </c>
      <c r="C44">
        <f t="shared" si="0"/>
        <v>200</v>
      </c>
      <c r="E44">
        <f t="shared" si="4"/>
        <v>0</v>
      </c>
      <c r="F44">
        <f t="shared" si="1"/>
        <v>0</v>
      </c>
      <c r="L44">
        <v>11</v>
      </c>
      <c r="M44">
        <v>52.070999999999998</v>
      </c>
      <c r="N44">
        <v>6691.2</v>
      </c>
      <c r="O44">
        <v>1513.3</v>
      </c>
      <c r="P44">
        <v>7.3700000000000002E-2</v>
      </c>
      <c r="Q44">
        <v>14.063000000000001</v>
      </c>
      <c r="R44">
        <v>1.1120000000000001</v>
      </c>
      <c r="X44" s="5"/>
    </row>
    <row r="45" spans="1:26">
      <c r="B45">
        <v>41</v>
      </c>
      <c r="C45">
        <f t="shared" si="0"/>
        <v>205</v>
      </c>
      <c r="E45">
        <f t="shared" si="4"/>
        <v>0</v>
      </c>
      <c r="F45">
        <f t="shared" si="1"/>
        <v>0</v>
      </c>
      <c r="I45" s="10"/>
      <c r="L45">
        <v>12</v>
      </c>
      <c r="M45">
        <v>55.070999999999998</v>
      </c>
      <c r="N45">
        <v>7851.3</v>
      </c>
      <c r="O45">
        <v>1757.7</v>
      </c>
      <c r="P45">
        <v>7.4399999999999994E-2</v>
      </c>
      <c r="Q45">
        <v>16.501999999999999</v>
      </c>
      <c r="R45">
        <v>1.155</v>
      </c>
    </row>
    <row r="46" spans="1:26">
      <c r="B46">
        <v>42</v>
      </c>
      <c r="C46">
        <f t="shared" si="0"/>
        <v>210</v>
      </c>
      <c r="E46">
        <f t="shared" si="4"/>
        <v>0</v>
      </c>
      <c r="F46">
        <f t="shared" si="1"/>
        <v>0</v>
      </c>
      <c r="L46">
        <v>13</v>
      </c>
      <c r="M46">
        <v>58.070999999999998</v>
      </c>
      <c r="N46">
        <v>9083.2999999999993</v>
      </c>
      <c r="O46">
        <v>2012.3</v>
      </c>
      <c r="P46">
        <v>7.5200000000000003E-2</v>
      </c>
      <c r="Q46">
        <v>19.091000000000001</v>
      </c>
      <c r="R46">
        <v>1.1850000000000001</v>
      </c>
      <c r="U46" s="5"/>
      <c r="Z46" s="5"/>
    </row>
    <row r="47" spans="1:26">
      <c r="B47">
        <v>43</v>
      </c>
      <c r="C47">
        <f t="shared" si="0"/>
        <v>215</v>
      </c>
      <c r="E47">
        <f t="shared" si="4"/>
        <v>0</v>
      </c>
      <c r="F47">
        <f t="shared" si="1"/>
        <v>0</v>
      </c>
      <c r="L47" t="s">
        <v>22</v>
      </c>
      <c r="M47" t="s">
        <v>5</v>
      </c>
      <c r="N47" t="s">
        <v>6</v>
      </c>
      <c r="O47" t="s">
        <v>7</v>
      </c>
      <c r="P47" t="s">
        <v>8</v>
      </c>
      <c r="Q47" t="s">
        <v>9</v>
      </c>
      <c r="R47" t="s">
        <v>10</v>
      </c>
    </row>
    <row r="48" spans="1:26">
      <c r="B48">
        <v>44</v>
      </c>
      <c r="C48">
        <f t="shared" si="0"/>
        <v>220</v>
      </c>
      <c r="E48">
        <f t="shared" si="4"/>
        <v>0</v>
      </c>
      <c r="F48">
        <f t="shared" si="1"/>
        <v>0</v>
      </c>
      <c r="L48">
        <v>1</v>
      </c>
      <c r="M48">
        <v>1.071</v>
      </c>
      <c r="N48">
        <v>2333.9</v>
      </c>
      <c r="O48">
        <v>1222.7</v>
      </c>
      <c r="P48">
        <v>3.1800000000000002E-2</v>
      </c>
      <c r="Q48">
        <v>0.13800000000000001</v>
      </c>
      <c r="R48" s="5">
        <v>7.0099999999999996E-2</v>
      </c>
    </row>
    <row r="49" spans="2:18">
      <c r="B49">
        <v>45</v>
      </c>
      <c r="C49">
        <f t="shared" si="0"/>
        <v>225</v>
      </c>
      <c r="E49">
        <f t="shared" si="4"/>
        <v>0</v>
      </c>
      <c r="F49">
        <f t="shared" si="1"/>
        <v>0</v>
      </c>
      <c r="L49">
        <v>2</v>
      </c>
      <c r="M49">
        <v>4.0709999999999997</v>
      </c>
      <c r="N49">
        <v>11210.8</v>
      </c>
      <c r="O49">
        <v>2566.6999999999998</v>
      </c>
      <c r="P49">
        <v>7.2800000000000004E-2</v>
      </c>
      <c r="Q49">
        <v>0.66500000000000004</v>
      </c>
      <c r="R49">
        <v>1.9179999999999999</v>
      </c>
    </row>
    <row r="50" spans="2:18">
      <c r="B50">
        <v>46</v>
      </c>
      <c r="C50">
        <f t="shared" si="0"/>
        <v>230</v>
      </c>
      <c r="E50">
        <f t="shared" si="4"/>
        <v>0</v>
      </c>
      <c r="F50">
        <f t="shared" si="1"/>
        <v>0</v>
      </c>
      <c r="L50">
        <v>3</v>
      </c>
      <c r="M50">
        <v>7.0709999999999997</v>
      </c>
      <c r="N50">
        <v>14120.1</v>
      </c>
      <c r="O50">
        <v>3044.1</v>
      </c>
      <c r="P50">
        <v>7.7299999999999994E-2</v>
      </c>
      <c r="Q50">
        <v>0.83699999999999997</v>
      </c>
      <c r="R50">
        <v>1.2350000000000001</v>
      </c>
    </row>
    <row r="51" spans="2:18">
      <c r="B51">
        <v>47</v>
      </c>
      <c r="C51">
        <f t="shared" si="0"/>
        <v>235</v>
      </c>
      <c r="E51">
        <f t="shared" si="4"/>
        <v>0</v>
      </c>
      <c r="F51">
        <f t="shared" si="1"/>
        <v>0</v>
      </c>
      <c r="L51">
        <v>4</v>
      </c>
      <c r="M51">
        <v>10.071</v>
      </c>
      <c r="N51">
        <v>16366.6</v>
      </c>
      <c r="O51">
        <v>3516.2</v>
      </c>
      <c r="P51">
        <v>7.7600000000000002E-2</v>
      </c>
      <c r="Q51">
        <v>0.97099999999999997</v>
      </c>
      <c r="R51">
        <v>1.284</v>
      </c>
    </row>
    <row r="52" spans="2:18">
      <c r="B52">
        <v>48</v>
      </c>
      <c r="C52">
        <f t="shared" si="0"/>
        <v>240</v>
      </c>
      <c r="E52">
        <f t="shared" si="4"/>
        <v>0</v>
      </c>
      <c r="F52">
        <f t="shared" si="1"/>
        <v>0</v>
      </c>
      <c r="L52">
        <v>5</v>
      </c>
      <c r="M52">
        <v>13.07</v>
      </c>
      <c r="N52">
        <v>21018.2</v>
      </c>
      <c r="O52">
        <v>4260.5</v>
      </c>
      <c r="P52">
        <v>8.2199999999999995E-2</v>
      </c>
      <c r="Q52">
        <v>1.2470000000000001</v>
      </c>
      <c r="R52">
        <v>1.361</v>
      </c>
    </row>
    <row r="53" spans="2:18">
      <c r="B53">
        <v>49</v>
      </c>
      <c r="C53">
        <f t="shared" si="0"/>
        <v>245</v>
      </c>
      <c r="E53">
        <f t="shared" si="4"/>
        <v>0</v>
      </c>
      <c r="F53">
        <f t="shared" si="1"/>
        <v>0</v>
      </c>
      <c r="L53">
        <v>6</v>
      </c>
      <c r="M53">
        <v>16.07</v>
      </c>
      <c r="N53">
        <v>24207.5</v>
      </c>
      <c r="O53">
        <v>4905.2</v>
      </c>
      <c r="P53">
        <v>8.2299999999999998E-2</v>
      </c>
      <c r="Q53">
        <v>1.4359999999999999</v>
      </c>
      <c r="R53" s="5">
        <v>1.377</v>
      </c>
    </row>
    <row r="54" spans="2:18">
      <c r="B54">
        <v>50</v>
      </c>
      <c r="C54">
        <f t="shared" si="0"/>
        <v>250</v>
      </c>
      <c r="E54">
        <f t="shared" si="4"/>
        <v>0</v>
      </c>
      <c r="F54">
        <f t="shared" si="1"/>
        <v>0</v>
      </c>
      <c r="G54" s="5"/>
      <c r="L54">
        <v>7</v>
      </c>
      <c r="M54">
        <v>19.07</v>
      </c>
      <c r="N54">
        <v>28832.400000000001</v>
      </c>
      <c r="O54">
        <v>5826.1</v>
      </c>
      <c r="P54" s="5">
        <v>8.2500000000000004E-2</v>
      </c>
      <c r="Q54">
        <v>1.71</v>
      </c>
      <c r="R54">
        <v>1.389</v>
      </c>
    </row>
    <row r="55" spans="2:18">
      <c r="B55">
        <v>51</v>
      </c>
      <c r="C55">
        <f t="shared" si="0"/>
        <v>255</v>
      </c>
      <c r="E55">
        <f t="shared" si="4"/>
        <v>0</v>
      </c>
      <c r="F55">
        <f t="shared" si="1"/>
        <v>0</v>
      </c>
      <c r="L55">
        <v>8</v>
      </c>
      <c r="M55">
        <v>22.07</v>
      </c>
      <c r="N55">
        <v>37193.300000000003</v>
      </c>
      <c r="O55">
        <v>7504.3</v>
      </c>
      <c r="P55" s="5">
        <v>8.2600000000000007E-2</v>
      </c>
      <c r="Q55">
        <v>2.206</v>
      </c>
      <c r="R55">
        <v>1.395</v>
      </c>
    </row>
    <row r="56" spans="2:18">
      <c r="B56">
        <v>52</v>
      </c>
      <c r="C56">
        <f t="shared" si="0"/>
        <v>260</v>
      </c>
      <c r="E56">
        <f t="shared" si="4"/>
        <v>0</v>
      </c>
      <c r="F56">
        <f t="shared" si="1"/>
        <v>0</v>
      </c>
      <c r="L56">
        <v>9</v>
      </c>
      <c r="M56">
        <v>25.07</v>
      </c>
      <c r="N56">
        <v>53011.9</v>
      </c>
      <c r="O56">
        <v>10623.8</v>
      </c>
      <c r="P56" s="5">
        <v>8.3199999999999996E-2</v>
      </c>
      <c r="Q56">
        <v>3.1440000000000001</v>
      </c>
      <c r="R56">
        <v>1.4379999999999999</v>
      </c>
    </row>
    <row r="57" spans="2:18">
      <c r="B57">
        <v>53</v>
      </c>
      <c r="C57">
        <f t="shared" si="0"/>
        <v>265</v>
      </c>
      <c r="E57">
        <f t="shared" si="4"/>
        <v>0</v>
      </c>
      <c r="F57">
        <f t="shared" si="1"/>
        <v>0</v>
      </c>
      <c r="L57">
        <v>10</v>
      </c>
      <c r="M57">
        <v>28.07</v>
      </c>
      <c r="N57">
        <v>77106.899999999994</v>
      </c>
      <c r="O57">
        <v>15266.6</v>
      </c>
      <c r="P57" s="5">
        <v>8.4199999999999997E-2</v>
      </c>
      <c r="Q57">
        <v>4.5730000000000004</v>
      </c>
      <c r="R57">
        <v>1.5189999999999999</v>
      </c>
    </row>
    <row r="58" spans="2:18">
      <c r="B58">
        <v>54</v>
      </c>
      <c r="C58">
        <f t="shared" si="0"/>
        <v>270</v>
      </c>
      <c r="E58">
        <f t="shared" si="4"/>
        <v>0</v>
      </c>
      <c r="F58">
        <f t="shared" si="1"/>
        <v>0</v>
      </c>
      <c r="L58">
        <v>11</v>
      </c>
      <c r="M58">
        <v>31.07</v>
      </c>
      <c r="N58">
        <v>104759</v>
      </c>
      <c r="O58">
        <v>20484.3</v>
      </c>
      <c r="P58" s="5">
        <v>8.5199999999999998E-2</v>
      </c>
      <c r="Q58">
        <v>6.2130000000000001</v>
      </c>
      <c r="R58">
        <v>1.5960000000000001</v>
      </c>
    </row>
    <row r="59" spans="2:18">
      <c r="B59">
        <v>55</v>
      </c>
      <c r="C59">
        <f t="shared" si="0"/>
        <v>275</v>
      </c>
      <c r="E59">
        <f t="shared" si="4"/>
        <v>0</v>
      </c>
      <c r="F59">
        <f t="shared" si="1"/>
        <v>0</v>
      </c>
      <c r="L59">
        <v>12</v>
      </c>
      <c r="M59">
        <v>34.07</v>
      </c>
      <c r="N59">
        <v>121389.9</v>
      </c>
      <c r="O59">
        <v>23516.5</v>
      </c>
      <c r="P59" s="5">
        <v>8.5999999999999993E-2</v>
      </c>
      <c r="Q59">
        <v>7.2</v>
      </c>
      <c r="R59">
        <v>1.6759999999999999</v>
      </c>
    </row>
    <row r="60" spans="2:18">
      <c r="B60">
        <v>56</v>
      </c>
      <c r="C60">
        <f t="shared" si="0"/>
        <v>280</v>
      </c>
      <c r="E60">
        <f t="shared" si="4"/>
        <v>0</v>
      </c>
      <c r="F60">
        <f t="shared" si="1"/>
        <v>0</v>
      </c>
      <c r="L60">
        <v>13</v>
      </c>
      <c r="M60">
        <v>37.07</v>
      </c>
      <c r="N60">
        <v>132924.70000000001</v>
      </c>
      <c r="O60">
        <v>25616.7</v>
      </c>
      <c r="P60" s="5">
        <v>8.6499999999999994E-2</v>
      </c>
      <c r="Q60">
        <v>7.8840000000000003</v>
      </c>
      <c r="R60" s="5">
        <v>1.716</v>
      </c>
    </row>
    <row r="61" spans="2:18">
      <c r="B61">
        <v>57</v>
      </c>
      <c r="C61">
        <f t="shared" si="0"/>
        <v>285</v>
      </c>
      <c r="E61">
        <f t="shared" si="4"/>
        <v>0</v>
      </c>
      <c r="F61">
        <f t="shared" si="1"/>
        <v>0</v>
      </c>
      <c r="L61">
        <v>14</v>
      </c>
      <c r="M61">
        <v>40.07</v>
      </c>
      <c r="N61">
        <v>144583.5</v>
      </c>
      <c r="O61" s="5">
        <v>27684.6</v>
      </c>
      <c r="P61" s="5">
        <v>8.6999999999999994E-2</v>
      </c>
      <c r="Q61">
        <v>8.5749999999999993</v>
      </c>
      <c r="R61" s="5">
        <v>1.76</v>
      </c>
    </row>
    <row r="62" spans="2:18">
      <c r="B62">
        <v>58</v>
      </c>
      <c r="C62">
        <f t="shared" si="0"/>
        <v>290</v>
      </c>
      <c r="E62">
        <f t="shared" si="4"/>
        <v>0</v>
      </c>
      <c r="F62">
        <f t="shared" si="1"/>
        <v>0</v>
      </c>
      <c r="L62">
        <v>15</v>
      </c>
      <c r="M62">
        <v>43.07</v>
      </c>
      <c r="N62">
        <v>157168.1</v>
      </c>
      <c r="O62">
        <v>29867.7</v>
      </c>
      <c r="P62" s="5">
        <v>8.77E-2</v>
      </c>
      <c r="Q62" s="5">
        <v>9.3219999999999992</v>
      </c>
      <c r="R62" s="5">
        <v>1.8049999999999999</v>
      </c>
    </row>
    <row r="63" spans="2:18">
      <c r="B63">
        <v>59</v>
      </c>
      <c r="C63">
        <f t="shared" si="0"/>
        <v>295</v>
      </c>
      <c r="E63">
        <f t="shared" si="4"/>
        <v>0</v>
      </c>
      <c r="F63">
        <f t="shared" si="1"/>
        <v>0</v>
      </c>
      <c r="L63">
        <v>16</v>
      </c>
      <c r="M63">
        <v>46.07</v>
      </c>
      <c r="N63">
        <v>161779.5</v>
      </c>
      <c r="O63">
        <v>30730.799999999999</v>
      </c>
      <c r="P63">
        <v>8.77E-2</v>
      </c>
      <c r="Q63">
        <v>9.5950000000000006</v>
      </c>
      <c r="R63">
        <v>1.849</v>
      </c>
    </row>
    <row r="64" spans="2:18">
      <c r="B64">
        <v>60</v>
      </c>
      <c r="C64">
        <f t="shared" si="0"/>
        <v>300</v>
      </c>
      <c r="E64">
        <f t="shared" si="4"/>
        <v>0</v>
      </c>
      <c r="F64">
        <f t="shared" si="1"/>
        <v>0</v>
      </c>
      <c r="L64">
        <v>17</v>
      </c>
      <c r="M64">
        <v>49.07</v>
      </c>
      <c r="N64">
        <v>157326.39999999999</v>
      </c>
      <c r="O64">
        <v>30001.599999999999</v>
      </c>
      <c r="P64" s="5">
        <v>8.7400000000000005E-2</v>
      </c>
      <c r="Q64" s="5">
        <v>9.3309999999999995</v>
      </c>
      <c r="R64" s="5">
        <v>1.8460000000000001</v>
      </c>
    </row>
    <row r="65" spans="2:18">
      <c r="B65">
        <v>61</v>
      </c>
      <c r="C65">
        <f t="shared" si="0"/>
        <v>305</v>
      </c>
      <c r="E65">
        <f t="shared" si="4"/>
        <v>0</v>
      </c>
      <c r="F65">
        <f t="shared" si="1"/>
        <v>0</v>
      </c>
      <c r="L65">
        <v>18</v>
      </c>
      <c r="M65">
        <v>52.07</v>
      </c>
      <c r="N65">
        <v>149506.5</v>
      </c>
      <c r="O65">
        <v>28523.7</v>
      </c>
      <c r="P65">
        <v>8.7400000000000005E-2</v>
      </c>
      <c r="Q65">
        <v>8.8670000000000009</v>
      </c>
      <c r="R65" s="5">
        <v>1.8220000000000001</v>
      </c>
    </row>
    <row r="66" spans="2:18">
      <c r="B66">
        <v>62</v>
      </c>
      <c r="C66">
        <f t="shared" si="0"/>
        <v>310</v>
      </c>
      <c r="E66">
        <f t="shared" si="4"/>
        <v>0</v>
      </c>
      <c r="F66">
        <f t="shared" si="1"/>
        <v>0</v>
      </c>
      <c r="L66">
        <v>19</v>
      </c>
      <c r="M66">
        <v>55.07</v>
      </c>
      <c r="N66">
        <v>140680.9</v>
      </c>
      <c r="O66">
        <v>26977</v>
      </c>
      <c r="P66" s="5">
        <v>8.6900000000000005E-2</v>
      </c>
      <c r="Q66">
        <v>8.3439999999999994</v>
      </c>
      <c r="R66">
        <v>1.825</v>
      </c>
    </row>
    <row r="67" spans="2:18">
      <c r="B67">
        <v>63</v>
      </c>
      <c r="C67">
        <f t="shared" si="0"/>
        <v>315</v>
      </c>
      <c r="E67">
        <f t="shared" si="4"/>
        <v>0</v>
      </c>
      <c r="F67">
        <f t="shared" si="1"/>
        <v>0</v>
      </c>
      <c r="L67">
        <v>20</v>
      </c>
      <c r="M67">
        <v>58.07</v>
      </c>
      <c r="N67">
        <v>130497.8</v>
      </c>
      <c r="O67">
        <v>25124.2</v>
      </c>
      <c r="P67" s="5">
        <v>8.6599999999999996E-2</v>
      </c>
      <c r="Q67">
        <v>7.74</v>
      </c>
      <c r="R67" s="5">
        <v>1.7949999999999999</v>
      </c>
    </row>
    <row r="68" spans="2:18">
      <c r="B68">
        <v>64</v>
      </c>
      <c r="C68">
        <f t="shared" si="0"/>
        <v>320</v>
      </c>
      <c r="E68">
        <f t="shared" si="4"/>
        <v>0</v>
      </c>
      <c r="F68">
        <f t="shared" si="1"/>
        <v>0</v>
      </c>
      <c r="L68" t="s">
        <v>22</v>
      </c>
      <c r="M68" t="s">
        <v>5</v>
      </c>
      <c r="N68" t="s">
        <v>6</v>
      </c>
      <c r="O68" t="s">
        <v>7</v>
      </c>
      <c r="P68" s="5" t="s">
        <v>8</v>
      </c>
      <c r="Q68" t="s">
        <v>9</v>
      </c>
      <c r="R68" s="5" t="s">
        <v>10</v>
      </c>
    </row>
    <row r="69" spans="2:18">
      <c r="B69">
        <v>65</v>
      </c>
      <c r="C69">
        <f t="shared" ref="C69:C132" si="5">B69*100/60*3</f>
        <v>325</v>
      </c>
      <c r="E69">
        <f t="shared" si="4"/>
        <v>0</v>
      </c>
      <c r="F69">
        <f t="shared" ref="F69:F132" si="6">E69*3</f>
        <v>0</v>
      </c>
      <c r="L69">
        <v>1</v>
      </c>
      <c r="M69">
        <v>1.071</v>
      </c>
      <c r="N69">
        <v>2353.8000000000002</v>
      </c>
      <c r="O69">
        <v>1223.5999999999999</v>
      </c>
      <c r="P69" s="5">
        <v>3.2099999999999997E-2</v>
      </c>
      <c r="Q69">
        <v>0.17899999999999999</v>
      </c>
      <c r="R69">
        <v>0.372</v>
      </c>
    </row>
    <row r="70" spans="2:18">
      <c r="B70">
        <v>66</v>
      </c>
      <c r="C70">
        <f t="shared" si="5"/>
        <v>330</v>
      </c>
      <c r="E70">
        <f t="shared" si="4"/>
        <v>0</v>
      </c>
      <c r="F70">
        <f t="shared" si="6"/>
        <v>0</v>
      </c>
      <c r="L70">
        <v>2</v>
      </c>
      <c r="M70">
        <v>4.07</v>
      </c>
      <c r="N70">
        <v>111336.6</v>
      </c>
      <c r="O70">
        <v>21483.1</v>
      </c>
      <c r="P70" s="5">
        <v>8.6400000000000005E-2</v>
      </c>
      <c r="Q70">
        <v>8.4670000000000005</v>
      </c>
      <c r="R70">
        <v>2.6280000000000001</v>
      </c>
    </row>
    <row r="71" spans="2:18">
      <c r="B71">
        <v>67</v>
      </c>
      <c r="C71">
        <f t="shared" si="5"/>
        <v>335</v>
      </c>
      <c r="E71">
        <f t="shared" si="4"/>
        <v>0</v>
      </c>
      <c r="F71">
        <f t="shared" si="6"/>
        <v>0</v>
      </c>
      <c r="L71">
        <v>3</v>
      </c>
      <c r="M71">
        <v>7.07</v>
      </c>
      <c r="N71">
        <v>98832.8</v>
      </c>
      <c r="O71" s="5">
        <v>19232</v>
      </c>
      <c r="P71" s="5">
        <v>8.5599999999999996E-2</v>
      </c>
      <c r="Q71">
        <v>7.516</v>
      </c>
      <c r="R71">
        <v>1.756</v>
      </c>
    </row>
    <row r="72" spans="2:18">
      <c r="B72">
        <v>68</v>
      </c>
      <c r="C72">
        <f t="shared" si="5"/>
        <v>340</v>
      </c>
      <c r="E72">
        <f t="shared" si="4"/>
        <v>0</v>
      </c>
      <c r="F72">
        <f t="shared" si="6"/>
        <v>0</v>
      </c>
      <c r="L72">
        <v>4</v>
      </c>
      <c r="M72">
        <v>10.07</v>
      </c>
      <c r="N72">
        <v>90693.8</v>
      </c>
      <c r="O72" s="5">
        <v>17711.900000000001</v>
      </c>
      <c r="P72" s="5">
        <v>8.5300000000000001E-2</v>
      </c>
      <c r="Q72">
        <v>6.8970000000000002</v>
      </c>
      <c r="R72">
        <v>1.77</v>
      </c>
    </row>
    <row r="73" spans="2:18">
      <c r="B73">
        <v>69</v>
      </c>
      <c r="C73">
        <f t="shared" si="5"/>
        <v>345</v>
      </c>
      <c r="E73">
        <f t="shared" si="4"/>
        <v>0</v>
      </c>
      <c r="F73">
        <f t="shared" si="6"/>
        <v>0</v>
      </c>
      <c r="L73">
        <v>5</v>
      </c>
      <c r="M73">
        <v>13.07</v>
      </c>
      <c r="N73">
        <v>83140</v>
      </c>
      <c r="O73">
        <v>16284.8</v>
      </c>
      <c r="P73" s="5">
        <v>8.5099999999999995E-2</v>
      </c>
      <c r="Q73">
        <v>6.3230000000000004</v>
      </c>
      <c r="R73">
        <v>1.7569999999999999</v>
      </c>
    </row>
    <row r="74" spans="2:18">
      <c r="B74">
        <v>70</v>
      </c>
      <c r="C74">
        <f t="shared" si="5"/>
        <v>350</v>
      </c>
      <c r="E74">
        <f t="shared" si="4"/>
        <v>0</v>
      </c>
      <c r="F74">
        <f t="shared" si="6"/>
        <v>0</v>
      </c>
      <c r="L74">
        <v>6</v>
      </c>
      <c r="M74">
        <v>16.07</v>
      </c>
      <c r="N74">
        <v>76241.8</v>
      </c>
      <c r="O74">
        <v>14952.7</v>
      </c>
      <c r="P74">
        <v>8.5000000000000006E-2</v>
      </c>
      <c r="Q74">
        <v>5.798</v>
      </c>
      <c r="R74">
        <v>1.7589999999999999</v>
      </c>
    </row>
    <row r="75" spans="2:18">
      <c r="B75">
        <v>71</v>
      </c>
      <c r="C75">
        <f t="shared" si="5"/>
        <v>355</v>
      </c>
      <c r="E75">
        <f t="shared" si="4"/>
        <v>0</v>
      </c>
      <c r="F75">
        <f t="shared" si="6"/>
        <v>0</v>
      </c>
      <c r="L75">
        <v>7</v>
      </c>
      <c r="M75">
        <v>19.07</v>
      </c>
      <c r="N75">
        <v>70500.2</v>
      </c>
      <c r="O75">
        <v>13869.8</v>
      </c>
      <c r="P75" s="5">
        <v>8.4699999999999998E-2</v>
      </c>
      <c r="Q75">
        <v>5.3620000000000001</v>
      </c>
      <c r="R75" s="5">
        <v>1.758</v>
      </c>
    </row>
    <row r="76" spans="2:18">
      <c r="B76">
        <v>72</v>
      </c>
      <c r="C76">
        <f t="shared" si="5"/>
        <v>360</v>
      </c>
      <c r="E76">
        <f t="shared" si="4"/>
        <v>0</v>
      </c>
      <c r="F76">
        <f t="shared" si="6"/>
        <v>0</v>
      </c>
      <c r="L76">
        <v>8</v>
      </c>
      <c r="M76">
        <v>22.07</v>
      </c>
      <c r="N76">
        <v>65755.8</v>
      </c>
      <c r="O76">
        <v>12955</v>
      </c>
      <c r="P76" s="5">
        <v>8.4599999999999995E-2</v>
      </c>
      <c r="Q76">
        <v>5.0010000000000003</v>
      </c>
      <c r="R76" s="5">
        <v>1.77</v>
      </c>
    </row>
    <row r="77" spans="2:18">
      <c r="B77">
        <v>73</v>
      </c>
      <c r="C77">
        <f t="shared" si="5"/>
        <v>365</v>
      </c>
      <c r="E77">
        <f t="shared" si="4"/>
        <v>0</v>
      </c>
      <c r="F77">
        <f t="shared" si="6"/>
        <v>0</v>
      </c>
      <c r="L77">
        <v>9</v>
      </c>
      <c r="M77">
        <v>25.07</v>
      </c>
      <c r="N77">
        <v>62562.8</v>
      </c>
      <c r="O77" s="5">
        <v>12314.6</v>
      </c>
      <c r="P77" s="5">
        <v>8.4699999999999998E-2</v>
      </c>
      <c r="Q77">
        <v>4.758</v>
      </c>
      <c r="R77">
        <v>1.776</v>
      </c>
    </row>
    <row r="78" spans="2:18">
      <c r="B78">
        <v>74</v>
      </c>
      <c r="C78">
        <f t="shared" si="5"/>
        <v>370</v>
      </c>
      <c r="E78">
        <f t="shared" si="4"/>
        <v>0</v>
      </c>
      <c r="F78">
        <f t="shared" si="6"/>
        <v>0</v>
      </c>
      <c r="L78">
        <v>10</v>
      </c>
      <c r="M78">
        <v>28.07</v>
      </c>
      <c r="N78">
        <v>61057.4</v>
      </c>
      <c r="O78">
        <v>12054.2</v>
      </c>
      <c r="P78" s="5">
        <v>8.4400000000000003E-2</v>
      </c>
      <c r="Q78">
        <v>4.6440000000000001</v>
      </c>
      <c r="R78">
        <v>1.782</v>
      </c>
    </row>
    <row r="79" spans="2:18">
      <c r="B79">
        <v>75</v>
      </c>
      <c r="C79">
        <f t="shared" si="5"/>
        <v>375</v>
      </c>
      <c r="E79">
        <f t="shared" si="4"/>
        <v>0</v>
      </c>
      <c r="F79">
        <f t="shared" si="6"/>
        <v>0</v>
      </c>
      <c r="L79">
        <v>11</v>
      </c>
      <c r="M79">
        <v>31.07</v>
      </c>
      <c r="N79">
        <v>60717.599999999999</v>
      </c>
      <c r="O79" s="5">
        <v>11974.1</v>
      </c>
      <c r="P79" s="5">
        <v>8.4500000000000006E-2</v>
      </c>
      <c r="Q79">
        <v>4.6180000000000003</v>
      </c>
      <c r="R79">
        <v>1.792</v>
      </c>
    </row>
    <row r="80" spans="2:18">
      <c r="B80">
        <v>76</v>
      </c>
      <c r="C80">
        <f t="shared" si="5"/>
        <v>380</v>
      </c>
      <c r="E80">
        <f t="shared" si="4"/>
        <v>0</v>
      </c>
      <c r="F80">
        <f t="shared" si="6"/>
        <v>0</v>
      </c>
      <c r="L80">
        <v>12</v>
      </c>
      <c r="M80">
        <v>34.07</v>
      </c>
      <c r="N80">
        <v>60879.3</v>
      </c>
      <c r="O80">
        <v>12019.4</v>
      </c>
      <c r="P80">
        <v>8.4400000000000003E-2</v>
      </c>
      <c r="Q80">
        <v>4.63</v>
      </c>
      <c r="R80">
        <v>1.796</v>
      </c>
    </row>
    <row r="81" spans="2:18">
      <c r="B81">
        <v>77</v>
      </c>
      <c r="C81">
        <f t="shared" si="5"/>
        <v>385</v>
      </c>
      <c r="E81">
        <f t="shared" si="4"/>
        <v>0</v>
      </c>
      <c r="F81">
        <f t="shared" si="6"/>
        <v>0</v>
      </c>
      <c r="L81">
        <v>13</v>
      </c>
      <c r="M81">
        <v>37.07</v>
      </c>
      <c r="N81">
        <v>61564.6</v>
      </c>
      <c r="O81">
        <v>12120.9</v>
      </c>
      <c r="P81" s="5">
        <v>8.4699999999999998E-2</v>
      </c>
      <c r="Q81">
        <v>4.6820000000000004</v>
      </c>
      <c r="R81">
        <v>1.8029999999999999</v>
      </c>
    </row>
    <row r="82" spans="2:18">
      <c r="B82">
        <v>78</v>
      </c>
      <c r="C82">
        <f t="shared" si="5"/>
        <v>390</v>
      </c>
      <c r="E82">
        <f>$B$2*10^(-6)*D82/$C$2*7.45*10^(-6)*10^6/$D$2*2*60</f>
        <v>0</v>
      </c>
      <c r="F82">
        <f t="shared" si="6"/>
        <v>0</v>
      </c>
      <c r="L82">
        <v>14</v>
      </c>
      <c r="M82">
        <v>40.07</v>
      </c>
      <c r="N82">
        <v>61801.5</v>
      </c>
      <c r="O82">
        <v>12189.6</v>
      </c>
      <c r="P82">
        <v>8.4500000000000006E-2</v>
      </c>
      <c r="Q82">
        <v>4.7</v>
      </c>
      <c r="R82">
        <v>1.8069999999999999</v>
      </c>
    </row>
    <row r="83" spans="2:18">
      <c r="B83">
        <v>79</v>
      </c>
      <c r="C83">
        <f t="shared" si="5"/>
        <v>395</v>
      </c>
      <c r="E83">
        <f>$B$2*10^(-6)*D83/$C$2*7.45*10^(-6)*10^6/$D$2*2*60</f>
        <v>0</v>
      </c>
      <c r="F83">
        <f t="shared" si="6"/>
        <v>0</v>
      </c>
      <c r="L83">
        <v>15</v>
      </c>
      <c r="M83">
        <v>43.07</v>
      </c>
      <c r="N83">
        <v>61400.7</v>
      </c>
      <c r="O83">
        <v>12111.1</v>
      </c>
      <c r="P83" s="5">
        <v>8.4500000000000006E-2</v>
      </c>
      <c r="Q83">
        <v>4.67</v>
      </c>
      <c r="R83">
        <v>1.8080000000000001</v>
      </c>
    </row>
    <row r="84" spans="2:18">
      <c r="B84">
        <v>80</v>
      </c>
      <c r="C84">
        <f t="shared" si="5"/>
        <v>400</v>
      </c>
      <c r="E84">
        <f>$B$2*10^(-6)*D84/$C$2*7.45*10^(-6)*10^6/$D$2*2*60</f>
        <v>0</v>
      </c>
      <c r="F84">
        <f t="shared" si="6"/>
        <v>0</v>
      </c>
      <c r="L84">
        <v>16</v>
      </c>
      <c r="M84">
        <v>46.07</v>
      </c>
      <c r="N84">
        <v>60115.199999999997</v>
      </c>
      <c r="O84">
        <v>11861.6</v>
      </c>
      <c r="P84" s="5">
        <v>8.4500000000000006E-2</v>
      </c>
      <c r="Q84">
        <v>4.5720000000000001</v>
      </c>
      <c r="R84">
        <v>1.833</v>
      </c>
    </row>
    <row r="85" spans="2:18">
      <c r="B85">
        <v>81</v>
      </c>
      <c r="C85">
        <f t="shared" si="5"/>
        <v>405</v>
      </c>
      <c r="E85">
        <f>$B$2*10^(-6)*D85/$C$2*7.45*10^(-6)*10^6/$D$2*2*60</f>
        <v>0</v>
      </c>
      <c r="F85">
        <f t="shared" si="6"/>
        <v>0</v>
      </c>
      <c r="L85">
        <v>17</v>
      </c>
      <c r="M85">
        <v>49.07</v>
      </c>
      <c r="N85">
        <v>58323.3</v>
      </c>
      <c r="O85">
        <v>11513.9</v>
      </c>
      <c r="P85" s="5">
        <v>8.4400000000000003E-2</v>
      </c>
      <c r="Q85">
        <v>4.4359999999999999</v>
      </c>
      <c r="R85">
        <v>1.841</v>
      </c>
    </row>
    <row r="86" spans="2:18">
      <c r="B86">
        <v>82</v>
      </c>
      <c r="C86">
        <f t="shared" si="5"/>
        <v>410</v>
      </c>
      <c r="E86">
        <f>$B$2*10^(-6)*D86/$C$2*7.45*10^(-6)*10^6/$D$2*2*60</f>
        <v>0</v>
      </c>
      <c r="F86">
        <f t="shared" si="6"/>
        <v>0</v>
      </c>
      <c r="L86">
        <v>18</v>
      </c>
      <c r="M86">
        <v>52.07</v>
      </c>
      <c r="N86">
        <v>56876.1</v>
      </c>
      <c r="O86">
        <v>11232.1</v>
      </c>
      <c r="P86" s="5">
        <v>8.4400000000000003E-2</v>
      </c>
      <c r="Q86">
        <v>4.3259999999999996</v>
      </c>
      <c r="R86">
        <v>1.8580000000000001</v>
      </c>
    </row>
    <row r="87" spans="2:18">
      <c r="B87">
        <v>83</v>
      </c>
      <c r="C87">
        <f t="shared" si="5"/>
        <v>415</v>
      </c>
      <c r="E87">
        <f>$B$2*10^(-6)*D87/$C$2*7.45*10^(-6)*10^6/$D$2*2*60</f>
        <v>0</v>
      </c>
      <c r="F87">
        <f t="shared" si="6"/>
        <v>0</v>
      </c>
      <c r="L87">
        <v>19</v>
      </c>
      <c r="M87">
        <v>55.07</v>
      </c>
      <c r="N87">
        <v>55814.1</v>
      </c>
      <c r="O87">
        <v>11019.5</v>
      </c>
      <c r="P87">
        <v>8.4400000000000003E-2</v>
      </c>
      <c r="Q87">
        <v>4.2450000000000001</v>
      </c>
      <c r="R87">
        <v>1.8680000000000001</v>
      </c>
    </row>
    <row r="88" spans="2:18">
      <c r="B88">
        <v>84</v>
      </c>
      <c r="C88">
        <f t="shared" si="5"/>
        <v>420</v>
      </c>
      <c r="E88">
        <f>$B$2*10^(-6)*D88/$C$2*7.45*10^(-6)*10^6/$D$2*2*60</f>
        <v>0</v>
      </c>
      <c r="F88">
        <f t="shared" si="6"/>
        <v>0</v>
      </c>
      <c r="L88">
        <v>20</v>
      </c>
      <c r="M88">
        <v>58.07</v>
      </c>
      <c r="N88">
        <v>54913.8</v>
      </c>
      <c r="O88">
        <v>10850.7</v>
      </c>
      <c r="P88" s="5">
        <v>8.43E-2</v>
      </c>
      <c r="Q88">
        <v>4.1760000000000002</v>
      </c>
      <c r="R88">
        <v>1.877</v>
      </c>
    </row>
    <row r="89" spans="2:18">
      <c r="B89">
        <v>85</v>
      </c>
      <c r="C89">
        <f t="shared" si="5"/>
        <v>425</v>
      </c>
      <c r="E89">
        <f>$B$2*10^(-6)*D89/$C$2*7.45*10^(-6)*10^6/$D$2*2*60</f>
        <v>0</v>
      </c>
      <c r="F89">
        <f t="shared" si="6"/>
        <v>0</v>
      </c>
      <c r="L89" t="s">
        <v>22</v>
      </c>
      <c r="M89" t="s">
        <v>5</v>
      </c>
      <c r="N89" t="s">
        <v>6</v>
      </c>
      <c r="O89" t="s">
        <v>7</v>
      </c>
      <c r="P89" s="5" t="s">
        <v>8</v>
      </c>
      <c r="Q89" t="s">
        <v>9</v>
      </c>
      <c r="R89" t="s">
        <v>10</v>
      </c>
    </row>
    <row r="90" spans="2:18">
      <c r="B90">
        <v>86</v>
      </c>
      <c r="C90">
        <f t="shared" si="5"/>
        <v>430</v>
      </c>
      <c r="E90">
        <f>$B$2*10^(-6)*D90/$C$2*7.45*10^(-6)*10^6/$D$2*2*60</f>
        <v>0</v>
      </c>
      <c r="F90">
        <f t="shared" si="6"/>
        <v>0</v>
      </c>
      <c r="L90">
        <v>1</v>
      </c>
      <c r="M90">
        <v>1.071</v>
      </c>
      <c r="N90">
        <v>2092.1999999999998</v>
      </c>
      <c r="O90">
        <v>1184.4000000000001</v>
      </c>
      <c r="P90">
        <v>2.9399999999999999E-2</v>
      </c>
      <c r="Q90">
        <v>0.12</v>
      </c>
      <c r="R90">
        <v>0</v>
      </c>
    </row>
    <row r="91" spans="2:18">
      <c r="B91">
        <v>87</v>
      </c>
      <c r="C91">
        <f t="shared" si="5"/>
        <v>435</v>
      </c>
      <c r="E91">
        <f>$B$2*10^(-6)*D91/$C$2*7.45*10^(-6)*10^6/$D$2*2*60</f>
        <v>0</v>
      </c>
      <c r="F91">
        <f t="shared" si="6"/>
        <v>0</v>
      </c>
      <c r="L91">
        <v>2</v>
      </c>
      <c r="M91">
        <v>4.07</v>
      </c>
      <c r="N91">
        <v>53189</v>
      </c>
      <c r="O91">
        <v>10520.2</v>
      </c>
      <c r="P91" s="5">
        <v>8.43E-2</v>
      </c>
      <c r="Q91">
        <v>3.0459999999999998</v>
      </c>
      <c r="R91">
        <v>2.8540000000000001</v>
      </c>
    </row>
    <row r="92" spans="2:18">
      <c r="B92">
        <v>88</v>
      </c>
      <c r="C92">
        <f t="shared" si="5"/>
        <v>440</v>
      </c>
      <c r="D92">
        <v>108.5</v>
      </c>
      <c r="E92">
        <f>$B$2*10^(-6)*D92/$C$2*7.45*10^(-6)*10^6/$D$2*2*60</f>
        <v>8.9569232189851787E-5</v>
      </c>
      <c r="F92">
        <f t="shared" si="6"/>
        <v>2.6870769656955537E-4</v>
      </c>
      <c r="L92">
        <v>3</v>
      </c>
      <c r="M92">
        <v>7.07</v>
      </c>
      <c r="N92">
        <v>50655.4</v>
      </c>
      <c r="O92">
        <v>9996.9</v>
      </c>
      <c r="P92" s="5">
        <v>8.4500000000000006E-2</v>
      </c>
      <c r="Q92">
        <v>2.9009999999999998</v>
      </c>
      <c r="R92">
        <v>1.871</v>
      </c>
    </row>
    <row r="93" spans="2:18">
      <c r="B93">
        <v>89</v>
      </c>
      <c r="C93">
        <f t="shared" si="5"/>
        <v>445</v>
      </c>
      <c r="D93">
        <v>471.7</v>
      </c>
      <c r="E93">
        <f>$B$2*10^(-6)*D93/$C$2*7.45*10^(-6)*10^6/$D$2*2*60</f>
        <v>3.893991412345905E-4</v>
      </c>
      <c r="F93">
        <f t="shared" si="6"/>
        <v>1.1681974237037714E-3</v>
      </c>
      <c r="L93">
        <v>4</v>
      </c>
      <c r="M93">
        <v>10.07</v>
      </c>
      <c r="N93">
        <v>48770.1</v>
      </c>
      <c r="O93">
        <v>9658.1</v>
      </c>
      <c r="P93" s="5">
        <v>8.4199999999999997E-2</v>
      </c>
      <c r="Q93">
        <v>2.7930000000000001</v>
      </c>
      <c r="R93">
        <v>1.9259999999999999</v>
      </c>
    </row>
    <row r="94" spans="2:18">
      <c r="B94">
        <v>90</v>
      </c>
      <c r="C94">
        <f t="shared" si="5"/>
        <v>450</v>
      </c>
      <c r="D94">
        <v>920.5</v>
      </c>
      <c r="E94">
        <f>$B$2*10^(-6)*D94/$C$2*7.45*10^(-6)*10^6/$D$2*2*60</f>
        <v>7.5989380857841991E-4</v>
      </c>
      <c r="F94">
        <f t="shared" si="6"/>
        <v>2.27968142573526E-3</v>
      </c>
      <c r="L94">
        <v>5</v>
      </c>
      <c r="M94">
        <v>13.07</v>
      </c>
      <c r="N94">
        <v>48383.6</v>
      </c>
      <c r="O94">
        <v>9569.7999999999993</v>
      </c>
      <c r="P94" s="5">
        <v>8.43E-2</v>
      </c>
      <c r="Q94">
        <v>2.7709999999999999</v>
      </c>
      <c r="R94">
        <v>1.927</v>
      </c>
    </row>
    <row r="95" spans="2:18">
      <c r="B95">
        <v>91</v>
      </c>
      <c r="C95">
        <f t="shared" si="5"/>
        <v>455</v>
      </c>
      <c r="D95">
        <v>1476.8</v>
      </c>
      <c r="E95">
        <f>$B$2*10^(-6)*D95/$C$2*7.45*10^(-6)*10^6/$D$2*2*60</f>
        <v>1.2191321852347752E-3</v>
      </c>
      <c r="F95">
        <f t="shared" si="6"/>
        <v>3.6573965557043257E-3</v>
      </c>
      <c r="L95">
        <v>6</v>
      </c>
      <c r="M95">
        <v>16.07</v>
      </c>
      <c r="N95">
        <v>50850.7</v>
      </c>
      <c r="O95">
        <v>10043.6</v>
      </c>
      <c r="P95">
        <v>8.4400000000000003E-2</v>
      </c>
      <c r="Q95">
        <v>2.9119999999999999</v>
      </c>
      <c r="R95">
        <v>1.954</v>
      </c>
    </row>
    <row r="96" spans="2:18">
      <c r="B96">
        <v>92</v>
      </c>
      <c r="C96">
        <f t="shared" si="5"/>
        <v>460</v>
      </c>
      <c r="D96">
        <v>2062.6</v>
      </c>
      <c r="E96">
        <f>$B$2*10^(-6)*D96/$C$2*7.45*10^(-6)*10^6/$D$2*2*60</f>
        <v>1.7027234867722425E-3</v>
      </c>
      <c r="F96">
        <f t="shared" si="6"/>
        <v>5.1081704603167279E-3</v>
      </c>
      <c r="L96">
        <v>7</v>
      </c>
      <c r="M96">
        <v>19.07</v>
      </c>
      <c r="N96">
        <v>53581.7</v>
      </c>
      <c r="O96">
        <v>10551.1</v>
      </c>
      <c r="P96" s="5">
        <v>8.4599999999999995E-2</v>
      </c>
      <c r="Q96">
        <v>3.069</v>
      </c>
      <c r="R96">
        <v>1.9910000000000001</v>
      </c>
    </row>
    <row r="97" spans="2:18">
      <c r="B97">
        <v>93</v>
      </c>
      <c r="C97">
        <f t="shared" si="5"/>
        <v>465</v>
      </c>
      <c r="D97">
        <v>2774.1</v>
      </c>
      <c r="E97">
        <f>$B$2*10^(-6)*D97/$C$2*7.45*10^(-6)*10^6/$D$2*2*60</f>
        <v>2.2900830139895652E-3</v>
      </c>
      <c r="F97">
        <f t="shared" si="6"/>
        <v>6.870249041968696E-3</v>
      </c>
      <c r="L97">
        <v>8</v>
      </c>
      <c r="M97">
        <v>22.07</v>
      </c>
      <c r="N97">
        <v>62314.3</v>
      </c>
      <c r="O97">
        <v>12225.5</v>
      </c>
      <c r="P97">
        <v>8.5000000000000006E-2</v>
      </c>
      <c r="Q97">
        <v>3.569</v>
      </c>
      <c r="R97">
        <v>2.0139999999999998</v>
      </c>
    </row>
    <row r="98" spans="2:18">
      <c r="B98">
        <v>94</v>
      </c>
      <c r="C98">
        <f t="shared" si="5"/>
        <v>470</v>
      </c>
      <c r="D98">
        <v>3624.2</v>
      </c>
      <c r="E98">
        <f>$B$2*10^(-6)*D98/$C$2*7.45*10^(-6)*10^6/$D$2*2*60</f>
        <v>2.9918600120042468E-3</v>
      </c>
      <c r="F98">
        <f t="shared" si="6"/>
        <v>8.97558003601274E-3</v>
      </c>
      <c r="L98">
        <v>9</v>
      </c>
      <c r="M98">
        <v>25.07</v>
      </c>
      <c r="N98">
        <v>73864.3</v>
      </c>
      <c r="O98">
        <v>14447.2</v>
      </c>
      <c r="P98">
        <v>8.5199999999999998E-2</v>
      </c>
      <c r="Q98">
        <v>4.2300000000000004</v>
      </c>
      <c r="R98">
        <v>2.0499999999999998</v>
      </c>
    </row>
    <row r="99" spans="2:18">
      <c r="B99">
        <v>95</v>
      </c>
      <c r="C99">
        <f t="shared" si="5"/>
        <v>475</v>
      </c>
      <c r="D99">
        <v>4581.8</v>
      </c>
      <c r="E99">
        <f>$B$2*10^(-6)*D99/$C$2*7.45*10^(-6)*10^6/$D$2*2*60</f>
        <v>3.7823807193314552E-3</v>
      </c>
      <c r="F99">
        <f t="shared" si="6"/>
        <v>1.1347142157994365E-2</v>
      </c>
      <c r="L99">
        <v>10</v>
      </c>
      <c r="M99">
        <v>28.07</v>
      </c>
      <c r="N99">
        <v>85504.6</v>
      </c>
      <c r="O99">
        <v>16609</v>
      </c>
      <c r="P99">
        <v>8.5800000000000001E-2</v>
      </c>
      <c r="Q99">
        <v>4.8970000000000002</v>
      </c>
      <c r="R99">
        <v>2.1070000000000002</v>
      </c>
    </row>
    <row r="100" spans="2:18">
      <c r="B100">
        <v>96</v>
      </c>
      <c r="C100">
        <f t="shared" si="5"/>
        <v>480</v>
      </c>
      <c r="D100">
        <v>5592.8</v>
      </c>
      <c r="E100">
        <f>$B$2*10^(-6)*D100/$C$2*7.45*10^(-6)*10^6/$D$2*2*60</f>
        <v>4.6169843483078619E-3</v>
      </c>
      <c r="F100">
        <f t="shared" si="6"/>
        <v>1.3850953044923585E-2</v>
      </c>
      <c r="L100">
        <v>11</v>
      </c>
      <c r="M100">
        <v>31.07</v>
      </c>
      <c r="N100">
        <v>95701.8</v>
      </c>
      <c r="O100">
        <v>18570.599999999999</v>
      </c>
      <c r="P100">
        <v>8.5900000000000004E-2</v>
      </c>
      <c r="Q100">
        <v>5.4809999999999999</v>
      </c>
      <c r="R100">
        <v>2.1469999999999998</v>
      </c>
    </row>
    <row r="101" spans="2:18">
      <c r="B101">
        <v>97</v>
      </c>
      <c r="C101">
        <f t="shared" si="5"/>
        <v>485</v>
      </c>
      <c r="D101">
        <v>6691.2</v>
      </c>
      <c r="E101">
        <f>$B$2*10^(-6)*D101/$C$2*7.45*10^(-6)*10^6/$D$2*2*60</f>
        <v>5.5237386767625464E-3</v>
      </c>
      <c r="F101">
        <f t="shared" si="6"/>
        <v>1.657121603028764E-2</v>
      </c>
      <c r="L101">
        <v>12</v>
      </c>
      <c r="M101">
        <v>34.07</v>
      </c>
      <c r="N101">
        <v>102602.5</v>
      </c>
      <c r="O101">
        <v>19862.2</v>
      </c>
      <c r="P101">
        <v>8.6099999999999996E-2</v>
      </c>
      <c r="Q101">
        <v>5.8760000000000003</v>
      </c>
      <c r="R101">
        <v>2.1680000000000001</v>
      </c>
    </row>
    <row r="102" spans="2:18">
      <c r="B102">
        <v>98</v>
      </c>
      <c r="C102">
        <f t="shared" si="5"/>
        <v>490</v>
      </c>
      <c r="D102">
        <v>7851.3</v>
      </c>
      <c r="E102">
        <f>$B$2*10^(-6)*D102/$C$2*7.45*10^(-6)*10^6/$D$2*2*60</f>
        <v>6.4814277667482323E-3</v>
      </c>
      <c r="F102">
        <f t="shared" si="6"/>
        <v>1.9444283300244697E-2</v>
      </c>
      <c r="L102">
        <v>13</v>
      </c>
      <c r="M102">
        <v>37.07</v>
      </c>
      <c r="N102">
        <v>107940.1</v>
      </c>
      <c r="O102">
        <v>20785.599999999999</v>
      </c>
      <c r="P102">
        <v>8.6599999999999996E-2</v>
      </c>
      <c r="Q102">
        <v>6.1820000000000004</v>
      </c>
      <c r="R102">
        <v>2.2109999999999999</v>
      </c>
    </row>
    <row r="103" spans="2:18">
      <c r="B103">
        <v>99</v>
      </c>
      <c r="C103">
        <f t="shared" si="5"/>
        <v>495</v>
      </c>
      <c r="D103">
        <v>9083.2999999999993</v>
      </c>
      <c r="E103">
        <f>$B$2*10^(-6)*D103/$C$2*7.45*10^(-6)*10^6/$D$2*2*60</f>
        <v>7.4984719516136451E-3</v>
      </c>
      <c r="F103">
        <f t="shared" si="6"/>
        <v>2.2495415854840935E-2</v>
      </c>
      <c r="L103">
        <v>14</v>
      </c>
      <c r="M103">
        <v>40.07</v>
      </c>
      <c r="N103">
        <v>112589.3</v>
      </c>
      <c r="O103">
        <v>21654.799999999999</v>
      </c>
      <c r="P103">
        <v>8.6699999999999999E-2</v>
      </c>
      <c r="Q103">
        <v>6.4480000000000004</v>
      </c>
      <c r="R103">
        <v>2.202</v>
      </c>
    </row>
    <row r="104" spans="2:18">
      <c r="B104">
        <v>100</v>
      </c>
      <c r="C104">
        <f t="shared" si="5"/>
        <v>500</v>
      </c>
      <c r="D104">
        <f>D103/2+D105/2</f>
        <v>10147.049999999999</v>
      </c>
      <c r="E104">
        <f t="shared" ref="E104:E164" si="7">$B$2*10^(-6)*D104/$C$2*7.45*10^(-6)*10^6/$D$2*2*60</f>
        <v>8.3766219123689901E-3</v>
      </c>
      <c r="F104">
        <f t="shared" si="6"/>
        <v>2.512986573710697E-2</v>
      </c>
      <c r="L104">
        <v>15</v>
      </c>
      <c r="M104">
        <v>43.07</v>
      </c>
      <c r="N104">
        <v>117620.4</v>
      </c>
      <c r="O104">
        <v>22601.1</v>
      </c>
      <c r="P104">
        <v>8.6699999999999999E-2</v>
      </c>
      <c r="Q104">
        <v>6.7359999999999998</v>
      </c>
      <c r="R104">
        <v>2.2490000000000001</v>
      </c>
    </row>
    <row r="105" spans="2:18">
      <c r="B105">
        <v>101</v>
      </c>
      <c r="C105">
        <f t="shared" si="5"/>
        <v>505</v>
      </c>
      <c r="D105">
        <v>11210.8</v>
      </c>
      <c r="E105">
        <f t="shared" si="7"/>
        <v>9.2547718731243352E-3</v>
      </c>
      <c r="F105">
        <f t="shared" si="6"/>
        <v>2.7764315619373005E-2</v>
      </c>
      <c r="L105">
        <v>16</v>
      </c>
      <c r="M105">
        <v>46.07</v>
      </c>
      <c r="N105">
        <v>122702.5</v>
      </c>
      <c r="O105">
        <v>23535.8</v>
      </c>
      <c r="P105">
        <v>8.6900000000000005E-2</v>
      </c>
      <c r="Q105">
        <v>7.0270000000000001</v>
      </c>
      <c r="R105">
        <v>2.266</v>
      </c>
    </row>
    <row r="106" spans="2:18">
      <c r="B106">
        <v>102</v>
      </c>
      <c r="C106">
        <f t="shared" si="5"/>
        <v>510</v>
      </c>
      <c r="D106">
        <v>14120.1</v>
      </c>
      <c r="E106">
        <f t="shared" si="7"/>
        <v>1.1656465580128351E-2</v>
      </c>
      <c r="F106">
        <f t="shared" si="6"/>
        <v>3.4969396740385052E-2</v>
      </c>
      <c r="L106">
        <v>17</v>
      </c>
      <c r="M106">
        <v>49.07</v>
      </c>
      <c r="N106">
        <v>128735.2</v>
      </c>
      <c r="O106">
        <v>24640.3</v>
      </c>
      <c r="P106">
        <v>8.7099999999999997E-2</v>
      </c>
      <c r="Q106">
        <v>7.3730000000000002</v>
      </c>
      <c r="R106">
        <v>2.3090000000000002</v>
      </c>
    </row>
    <row r="107" spans="2:18">
      <c r="B107">
        <v>103</v>
      </c>
      <c r="C107">
        <f t="shared" si="5"/>
        <v>515</v>
      </c>
      <c r="D107">
        <v>16366.6</v>
      </c>
      <c r="E107">
        <f t="shared" si="7"/>
        <v>1.3511002724040811E-2</v>
      </c>
      <c r="F107">
        <f t="shared" si="6"/>
        <v>4.0533008172122437E-2</v>
      </c>
      <c r="L107">
        <v>18</v>
      </c>
      <c r="M107">
        <v>52.07</v>
      </c>
      <c r="N107">
        <v>135519.6</v>
      </c>
      <c r="O107">
        <v>25893.8</v>
      </c>
      <c r="P107">
        <v>8.72E-2</v>
      </c>
      <c r="Q107">
        <v>7.7610000000000001</v>
      </c>
      <c r="R107">
        <v>2.3239999999999998</v>
      </c>
    </row>
    <row r="108" spans="2:18">
      <c r="B108">
        <v>104</v>
      </c>
      <c r="C108">
        <f t="shared" si="5"/>
        <v>520</v>
      </c>
      <c r="D108">
        <v>21018.2</v>
      </c>
      <c r="E108">
        <f t="shared" si="7"/>
        <v>1.7351004940209615E-2</v>
      </c>
      <c r="F108">
        <f t="shared" si="6"/>
        <v>5.2053014820628844E-2</v>
      </c>
      <c r="L108">
        <v>19</v>
      </c>
      <c r="M108">
        <v>55.07</v>
      </c>
      <c r="N108">
        <v>142969.1</v>
      </c>
      <c r="O108">
        <v>27189.7</v>
      </c>
      <c r="P108">
        <v>8.7599999999999997E-2</v>
      </c>
      <c r="Q108">
        <v>8.1880000000000006</v>
      </c>
      <c r="R108">
        <v>2.363</v>
      </c>
    </row>
    <row r="109" spans="2:18">
      <c r="B109">
        <v>105</v>
      </c>
      <c r="C109">
        <f t="shared" si="5"/>
        <v>525</v>
      </c>
      <c r="D109">
        <v>24207.5</v>
      </c>
      <c r="E109">
        <f t="shared" si="7"/>
        <v>1.9983845052864858E-2</v>
      </c>
      <c r="F109">
        <f t="shared" si="6"/>
        <v>5.9951535158594575E-2</v>
      </c>
      <c r="L109">
        <v>20</v>
      </c>
      <c r="M109">
        <v>58.07</v>
      </c>
      <c r="N109">
        <v>150568.1</v>
      </c>
      <c r="O109">
        <v>28563.4</v>
      </c>
      <c r="P109">
        <v>8.7900000000000006E-2</v>
      </c>
      <c r="Q109">
        <v>8.6229999999999993</v>
      </c>
      <c r="R109">
        <v>2.4009999999999998</v>
      </c>
    </row>
    <row r="110" spans="2:18">
      <c r="B110">
        <v>106</v>
      </c>
      <c r="C110">
        <f t="shared" si="5"/>
        <v>530</v>
      </c>
      <c r="D110">
        <v>28832.400000000001</v>
      </c>
      <c r="E110">
        <f t="shared" si="7"/>
        <v>2.3801805808209054E-2</v>
      </c>
      <c r="F110">
        <f t="shared" si="6"/>
        <v>7.1405417424627166E-2</v>
      </c>
    </row>
    <row r="111" spans="2:18">
      <c r="B111">
        <v>107</v>
      </c>
      <c r="C111">
        <f t="shared" si="5"/>
        <v>535</v>
      </c>
      <c r="D111">
        <v>37193.300000000003</v>
      </c>
      <c r="E111">
        <f t="shared" si="7"/>
        <v>3.0703920033242529E-2</v>
      </c>
      <c r="F111">
        <f t="shared" si="6"/>
        <v>9.2111760099727588E-2</v>
      </c>
    </row>
    <row r="112" spans="2:18">
      <c r="B112">
        <v>108</v>
      </c>
      <c r="C112">
        <f t="shared" si="5"/>
        <v>540</v>
      </c>
      <c r="D112">
        <v>53011.9</v>
      </c>
      <c r="E112">
        <f t="shared" si="7"/>
        <v>4.3762536220508783E-2</v>
      </c>
      <c r="F112">
        <f t="shared" si="6"/>
        <v>0.13128760866152633</v>
      </c>
    </row>
    <row r="113" spans="2:6">
      <c r="B113">
        <v>109</v>
      </c>
      <c r="C113">
        <f t="shared" si="5"/>
        <v>545</v>
      </c>
      <c r="D113">
        <v>77106.899999999994</v>
      </c>
      <c r="E113">
        <f t="shared" si="7"/>
        <v>6.3653509949674475E-2</v>
      </c>
      <c r="F113">
        <f t="shared" si="6"/>
        <v>0.19096052984902342</v>
      </c>
    </row>
    <row r="114" spans="2:6">
      <c r="B114">
        <v>110</v>
      </c>
      <c r="C114">
        <f t="shared" si="5"/>
        <v>550</v>
      </c>
      <c r="D114">
        <v>104759</v>
      </c>
      <c r="E114">
        <f t="shared" si="7"/>
        <v>8.6480951105775888E-2</v>
      </c>
      <c r="F114">
        <f t="shared" si="6"/>
        <v>0.25944285331732764</v>
      </c>
    </row>
    <row r="115" spans="2:6">
      <c r="B115">
        <v>111</v>
      </c>
      <c r="C115">
        <f t="shared" si="5"/>
        <v>555</v>
      </c>
      <c r="D115">
        <v>121389.9</v>
      </c>
      <c r="E115">
        <f t="shared" si="7"/>
        <v>0.10021013952629386</v>
      </c>
      <c r="F115">
        <f t="shared" si="6"/>
        <v>0.30063041857888156</v>
      </c>
    </row>
    <row r="116" spans="2:6">
      <c r="B116">
        <v>112</v>
      </c>
      <c r="C116">
        <f t="shared" si="5"/>
        <v>560</v>
      </c>
      <c r="D116">
        <v>132924.70000000001</v>
      </c>
      <c r="E116">
        <f t="shared" si="7"/>
        <v>0.10973238081167179</v>
      </c>
      <c r="F116">
        <f t="shared" si="6"/>
        <v>0.32919714243501536</v>
      </c>
    </row>
    <row r="117" spans="2:6">
      <c r="B117">
        <v>113</v>
      </c>
      <c r="C117">
        <f t="shared" si="5"/>
        <v>565</v>
      </c>
      <c r="D117">
        <v>144583.5</v>
      </c>
      <c r="E117">
        <f t="shared" si="7"/>
        <v>0.11935698693383809</v>
      </c>
      <c r="F117">
        <f t="shared" si="6"/>
        <v>0.35807096080151424</v>
      </c>
    </row>
    <row r="118" spans="2:6">
      <c r="B118">
        <v>114</v>
      </c>
      <c r="C118">
        <f t="shared" si="5"/>
        <v>570</v>
      </c>
      <c r="D118">
        <v>157168.1</v>
      </c>
      <c r="E118">
        <f t="shared" si="7"/>
        <v>0.1297458621358327</v>
      </c>
      <c r="F118">
        <f t="shared" si="6"/>
        <v>0.38923758640749806</v>
      </c>
    </row>
    <row r="119" spans="2:6">
      <c r="B119">
        <v>115</v>
      </c>
      <c r="C119">
        <f t="shared" si="5"/>
        <v>575</v>
      </c>
      <c r="D119">
        <v>161779.5</v>
      </c>
      <c r="E119">
        <f t="shared" si="7"/>
        <v>0.13355267833233295</v>
      </c>
      <c r="F119">
        <f t="shared" si="6"/>
        <v>0.40065803499699881</v>
      </c>
    </row>
    <row r="120" spans="2:6">
      <c r="B120">
        <v>116</v>
      </c>
      <c r="C120">
        <f t="shared" si="5"/>
        <v>580</v>
      </c>
      <c r="D120">
        <v>157326.39999999999</v>
      </c>
      <c r="E120">
        <f t="shared" si="7"/>
        <v>0.12987654240731331</v>
      </c>
      <c r="F120">
        <f t="shared" si="6"/>
        <v>0.38962962722193994</v>
      </c>
    </row>
    <row r="121" spans="2:6">
      <c r="B121">
        <v>117</v>
      </c>
      <c r="C121">
        <f t="shared" si="5"/>
        <v>585</v>
      </c>
      <c r="D121">
        <v>149506.5</v>
      </c>
      <c r="E121">
        <f t="shared" si="7"/>
        <v>0.12342103605891314</v>
      </c>
      <c r="F121">
        <f t="shared" si="6"/>
        <v>0.37026310817673941</v>
      </c>
    </row>
    <row r="122" spans="2:6">
      <c r="B122">
        <v>118</v>
      </c>
      <c r="C122">
        <f t="shared" si="5"/>
        <v>590</v>
      </c>
      <c r="D122">
        <v>140680.9</v>
      </c>
      <c r="E122">
        <f t="shared" si="7"/>
        <v>0.11613530135278632</v>
      </c>
      <c r="F122">
        <f t="shared" si="6"/>
        <v>0.34840590405835897</v>
      </c>
    </row>
    <row r="123" spans="2:6">
      <c r="B123">
        <v>119</v>
      </c>
      <c r="C123">
        <f t="shared" si="5"/>
        <v>595</v>
      </c>
      <c r="D123">
        <v>130497.8</v>
      </c>
      <c r="E123">
        <f t="shared" si="7"/>
        <v>0.10772891934068979</v>
      </c>
      <c r="F123">
        <f t="shared" si="6"/>
        <v>0.32318675802206936</v>
      </c>
    </row>
    <row r="124" spans="2:6">
      <c r="B124">
        <v>120</v>
      </c>
      <c r="C124">
        <f t="shared" si="5"/>
        <v>600</v>
      </c>
      <c r="D124">
        <f>D123/2+D125/2</f>
        <v>120917.20000000001</v>
      </c>
      <c r="E124">
        <f t="shared" si="7"/>
        <v>9.9819914862182002E-2</v>
      </c>
      <c r="F124">
        <f t="shared" si="6"/>
        <v>0.29945974458654601</v>
      </c>
    </row>
    <row r="125" spans="2:6">
      <c r="B125">
        <v>121</v>
      </c>
      <c r="C125">
        <f t="shared" si="5"/>
        <v>605</v>
      </c>
      <c r="D125">
        <v>111336.6</v>
      </c>
      <c r="E125">
        <f t="shared" si="7"/>
        <v>9.1910910383674188E-2</v>
      </c>
      <c r="F125">
        <f t="shared" si="6"/>
        <v>0.27573273115102259</v>
      </c>
    </row>
    <row r="126" spans="2:6">
      <c r="B126">
        <v>122</v>
      </c>
      <c r="C126">
        <f t="shared" si="5"/>
        <v>610</v>
      </c>
      <c r="D126">
        <v>98832.8</v>
      </c>
      <c r="E126">
        <f t="shared" si="7"/>
        <v>8.1588737430167591E-2</v>
      </c>
      <c r="F126">
        <f t="shared" si="6"/>
        <v>0.24476621229050277</v>
      </c>
    </row>
    <row r="127" spans="2:6">
      <c r="B127">
        <v>123</v>
      </c>
      <c r="C127">
        <f t="shared" si="5"/>
        <v>615</v>
      </c>
      <c r="D127">
        <v>90693.8</v>
      </c>
      <c r="E127">
        <f t="shared" si="7"/>
        <v>7.4869806731612712E-2</v>
      </c>
      <c r="F127">
        <f t="shared" si="6"/>
        <v>0.22460942019483815</v>
      </c>
    </row>
    <row r="128" spans="2:6">
      <c r="B128">
        <v>124</v>
      </c>
      <c r="C128">
        <f t="shared" si="5"/>
        <v>620</v>
      </c>
      <c r="D128">
        <v>83140</v>
      </c>
      <c r="E128">
        <f t="shared" si="7"/>
        <v>6.8633972020868919E-2</v>
      </c>
      <c r="F128">
        <f t="shared" si="6"/>
        <v>0.20590191606260677</v>
      </c>
    </row>
    <row r="129" spans="2:6">
      <c r="B129">
        <v>125</v>
      </c>
      <c r="C129">
        <f t="shared" si="5"/>
        <v>625</v>
      </c>
      <c r="D129">
        <v>76241.8</v>
      </c>
      <c r="E129">
        <f t="shared" si="7"/>
        <v>6.2939350108499936E-2</v>
      </c>
      <c r="F129">
        <f t="shared" si="6"/>
        <v>0.18881805032549981</v>
      </c>
    </row>
    <row r="130" spans="2:6">
      <c r="B130">
        <v>126</v>
      </c>
      <c r="C130">
        <f t="shared" si="5"/>
        <v>630</v>
      </c>
      <c r="D130">
        <v>70500.2</v>
      </c>
      <c r="E130">
        <f t="shared" si="7"/>
        <v>5.8199527956045966E-2</v>
      </c>
      <c r="F130">
        <f t="shared" si="6"/>
        <v>0.1745985838681379</v>
      </c>
    </row>
    <row r="131" spans="2:6">
      <c r="B131">
        <v>127</v>
      </c>
      <c r="C131">
        <f t="shared" si="5"/>
        <v>635</v>
      </c>
      <c r="D131">
        <v>65755.8</v>
      </c>
      <c r="E131">
        <f t="shared" si="7"/>
        <v>5.4282917216861334E-2</v>
      </c>
      <c r="F131">
        <f t="shared" si="6"/>
        <v>0.16284875165058399</v>
      </c>
    </row>
    <row r="132" spans="2:6">
      <c r="B132">
        <v>128</v>
      </c>
      <c r="C132">
        <f t="shared" si="5"/>
        <v>640</v>
      </c>
      <c r="D132">
        <v>62562.8</v>
      </c>
      <c r="E132">
        <f t="shared" si="7"/>
        <v>5.1647022669559992E-2</v>
      </c>
      <c r="F132">
        <f t="shared" si="6"/>
        <v>0.15494106800867996</v>
      </c>
    </row>
    <row r="133" spans="2:6">
      <c r="B133">
        <v>129</v>
      </c>
      <c r="C133">
        <f t="shared" ref="C133:C164" si="8">B133*100/60*3</f>
        <v>645</v>
      </c>
      <c r="D133">
        <v>61057.4</v>
      </c>
      <c r="E133">
        <f t="shared" si="7"/>
        <v>5.0404280530033707E-2</v>
      </c>
      <c r="F133">
        <f t="shared" ref="F133:F164" si="9">E133*3</f>
        <v>0.15121284159010112</v>
      </c>
    </row>
    <row r="134" spans="2:6">
      <c r="B134">
        <v>130</v>
      </c>
      <c r="C134">
        <f t="shared" si="8"/>
        <v>650</v>
      </c>
      <c r="D134">
        <v>60717.599999999999</v>
      </c>
      <c r="E134">
        <f t="shared" si="7"/>
        <v>5.0123767856318384E-2</v>
      </c>
      <c r="F134">
        <f t="shared" si="9"/>
        <v>0.15037130356895514</v>
      </c>
    </row>
    <row r="135" spans="2:6">
      <c r="B135">
        <v>131</v>
      </c>
      <c r="C135">
        <f t="shared" si="8"/>
        <v>655</v>
      </c>
      <c r="D135">
        <v>60879.3</v>
      </c>
      <c r="E135">
        <f t="shared" si="7"/>
        <v>5.0257254905581972E-2</v>
      </c>
      <c r="F135">
        <f t="shared" si="9"/>
        <v>0.15077176471674592</v>
      </c>
    </row>
    <row r="136" spans="2:6">
      <c r="B136">
        <v>132</v>
      </c>
      <c r="C136">
        <f t="shared" si="8"/>
        <v>660</v>
      </c>
      <c r="D136">
        <v>61564.6</v>
      </c>
      <c r="E136">
        <f t="shared" si="7"/>
        <v>5.0822985733413352E-2</v>
      </c>
      <c r="F136">
        <f t="shared" si="9"/>
        <v>0.15246895720024006</v>
      </c>
    </row>
    <row r="137" spans="2:6">
      <c r="B137">
        <v>133</v>
      </c>
      <c r="C137">
        <f t="shared" si="8"/>
        <v>665</v>
      </c>
      <c r="D137">
        <v>61801.5</v>
      </c>
      <c r="E137">
        <f t="shared" si="7"/>
        <v>5.1018552103051847E-2</v>
      </c>
      <c r="F137">
        <f t="shared" si="9"/>
        <v>0.15305565630915555</v>
      </c>
    </row>
    <row r="138" spans="2:6">
      <c r="B138">
        <v>134</v>
      </c>
      <c r="C138">
        <f t="shared" si="8"/>
        <v>670</v>
      </c>
      <c r="D138">
        <v>61400.7</v>
      </c>
      <c r="E138">
        <f t="shared" si="7"/>
        <v>5.0687682533819625E-2</v>
      </c>
      <c r="F138">
        <f t="shared" si="9"/>
        <v>0.15206304760145889</v>
      </c>
    </row>
    <row r="139" spans="2:6">
      <c r="B139">
        <v>135</v>
      </c>
      <c r="C139">
        <f t="shared" si="8"/>
        <v>675</v>
      </c>
      <c r="D139">
        <v>60115.199999999997</v>
      </c>
      <c r="E139">
        <f t="shared" si="7"/>
        <v>4.9626472875017306E-2</v>
      </c>
      <c r="F139">
        <f t="shared" si="9"/>
        <v>0.14887941862505191</v>
      </c>
    </row>
    <row r="140" spans="2:6">
      <c r="B140">
        <v>136</v>
      </c>
      <c r="C140">
        <f t="shared" si="8"/>
        <v>680</v>
      </c>
      <c r="D140">
        <v>58323.3</v>
      </c>
      <c r="E140">
        <f t="shared" si="7"/>
        <v>4.8147218431137173E-2</v>
      </c>
      <c r="F140">
        <f t="shared" si="9"/>
        <v>0.14444165529341152</v>
      </c>
    </row>
    <row r="141" spans="2:6">
      <c r="B141">
        <v>137</v>
      </c>
      <c r="C141">
        <f t="shared" si="8"/>
        <v>685</v>
      </c>
      <c r="D141">
        <v>56876.1</v>
      </c>
      <c r="E141">
        <f t="shared" si="7"/>
        <v>4.6952521723071225E-2</v>
      </c>
      <c r="F141">
        <f t="shared" si="9"/>
        <v>0.14085756516921366</v>
      </c>
    </row>
    <row r="142" spans="2:6">
      <c r="B142">
        <v>138</v>
      </c>
      <c r="C142">
        <f t="shared" si="8"/>
        <v>690</v>
      </c>
      <c r="D142">
        <v>55814.1</v>
      </c>
      <c r="E142">
        <f t="shared" si="7"/>
        <v>4.6075816427351202E-2</v>
      </c>
      <c r="F142">
        <f t="shared" si="9"/>
        <v>0.1382274492820536</v>
      </c>
    </row>
    <row r="143" spans="2:6">
      <c r="B143">
        <v>139</v>
      </c>
      <c r="C143">
        <f t="shared" si="8"/>
        <v>695</v>
      </c>
      <c r="D143">
        <v>54913.8</v>
      </c>
      <c r="E143">
        <f t="shared" si="7"/>
        <v>4.5332598180894773E-2</v>
      </c>
      <c r="F143">
        <f t="shared" si="9"/>
        <v>0.13599779454268432</v>
      </c>
    </row>
    <row r="144" spans="2:6">
      <c r="B144">
        <v>140</v>
      </c>
      <c r="C144">
        <f t="shared" si="8"/>
        <v>700</v>
      </c>
      <c r="D144">
        <f>D143/2+D145/2</f>
        <v>54051.4</v>
      </c>
      <c r="E144">
        <f t="shared" si="7"/>
        <v>4.4620667251488978E-2</v>
      </c>
      <c r="F144">
        <f t="shared" si="9"/>
        <v>0.13386200175446694</v>
      </c>
    </row>
    <row r="145" spans="2:6">
      <c r="B145">
        <v>141</v>
      </c>
      <c r="C145">
        <f t="shared" si="8"/>
        <v>705</v>
      </c>
      <c r="D145">
        <v>53189</v>
      </c>
      <c r="E145">
        <f t="shared" si="7"/>
        <v>4.3908736322083183E-2</v>
      </c>
      <c r="F145">
        <f t="shared" si="9"/>
        <v>0.13172620896624954</v>
      </c>
    </row>
    <row r="146" spans="2:6">
      <c r="B146">
        <v>142</v>
      </c>
      <c r="C146">
        <f t="shared" si="8"/>
        <v>710</v>
      </c>
      <c r="D146">
        <v>50655.4</v>
      </c>
      <c r="E146">
        <f t="shared" si="7"/>
        <v>4.1817191560090484E-2</v>
      </c>
      <c r="F146">
        <f t="shared" si="9"/>
        <v>0.12545157468027146</v>
      </c>
    </row>
    <row r="147" spans="2:6">
      <c r="B147">
        <v>143</v>
      </c>
      <c r="C147">
        <f t="shared" si="8"/>
        <v>715</v>
      </c>
      <c r="D147">
        <v>48770.1</v>
      </c>
      <c r="E147">
        <f t="shared" si="7"/>
        <v>4.0260833279468111E-2</v>
      </c>
      <c r="F147">
        <f t="shared" si="9"/>
        <v>0.12078249983840433</v>
      </c>
    </row>
    <row r="148" spans="2:6">
      <c r="B148">
        <v>144</v>
      </c>
      <c r="C148">
        <f t="shared" si="8"/>
        <v>720</v>
      </c>
      <c r="D148">
        <v>48383.6</v>
      </c>
      <c r="E148">
        <f t="shared" si="7"/>
        <v>3.9941768687381682E-2</v>
      </c>
      <c r="F148">
        <f t="shared" si="9"/>
        <v>0.11982530606214505</v>
      </c>
    </row>
    <row r="149" spans="2:6">
      <c r="B149">
        <v>145</v>
      </c>
      <c r="C149">
        <f t="shared" si="8"/>
        <v>725</v>
      </c>
      <c r="D149">
        <v>50850.7</v>
      </c>
      <c r="E149">
        <f t="shared" si="7"/>
        <v>4.1978416178032212E-2</v>
      </c>
      <c r="F149">
        <f t="shared" si="9"/>
        <v>0.12593524853409663</v>
      </c>
    </row>
    <row r="150" spans="2:6">
      <c r="B150">
        <v>146</v>
      </c>
      <c r="C150">
        <f t="shared" si="8"/>
        <v>730</v>
      </c>
      <c r="D150">
        <v>53581.7</v>
      </c>
      <c r="E150">
        <f t="shared" si="7"/>
        <v>4.4232919156009035E-2</v>
      </c>
      <c r="F150">
        <f t="shared" si="9"/>
        <v>0.13269875746802712</v>
      </c>
    </row>
    <row r="151" spans="2:6">
      <c r="B151">
        <v>147</v>
      </c>
      <c r="C151">
        <f t="shared" si="8"/>
        <v>735</v>
      </c>
      <c r="D151">
        <v>62314.3</v>
      </c>
      <c r="E151">
        <f t="shared" si="7"/>
        <v>5.1441880234544518E-2</v>
      </c>
      <c r="F151">
        <f t="shared" si="9"/>
        <v>0.15432564070363355</v>
      </c>
    </row>
    <row r="152" spans="2:6">
      <c r="B152">
        <v>148</v>
      </c>
      <c r="C152">
        <f t="shared" si="8"/>
        <v>740</v>
      </c>
      <c r="D152">
        <v>73864.3</v>
      </c>
      <c r="E152">
        <f t="shared" si="7"/>
        <v>6.0976669467657778E-2</v>
      </c>
      <c r="F152">
        <f t="shared" si="9"/>
        <v>0.18293000840297333</v>
      </c>
    </row>
    <row r="153" spans="2:6">
      <c r="B153">
        <v>149</v>
      </c>
      <c r="C153">
        <f t="shared" si="8"/>
        <v>745</v>
      </c>
      <c r="D153">
        <v>85504.6</v>
      </c>
      <c r="E153">
        <f t="shared" si="7"/>
        <v>7.058600341659356E-2</v>
      </c>
      <c r="F153">
        <f t="shared" si="9"/>
        <v>0.21175801024978069</v>
      </c>
    </row>
    <row r="154" spans="2:6">
      <c r="B154">
        <v>150</v>
      </c>
      <c r="C154">
        <f t="shared" si="8"/>
        <v>750</v>
      </c>
      <c r="D154">
        <v>95701.8</v>
      </c>
      <c r="E154">
        <f t="shared" si="7"/>
        <v>7.9004025301260425E-2</v>
      </c>
      <c r="F154">
        <f t="shared" si="9"/>
        <v>0.23701207590378126</v>
      </c>
    </row>
    <row r="155" spans="2:6">
      <c r="B155">
        <v>151</v>
      </c>
      <c r="C155">
        <f t="shared" si="8"/>
        <v>755</v>
      </c>
      <c r="D155">
        <v>102602.5</v>
      </c>
      <c r="E155">
        <f t="shared" si="7"/>
        <v>8.4700711020822717E-2</v>
      </c>
      <c r="F155">
        <f t="shared" si="9"/>
        <v>0.25410213306246815</v>
      </c>
    </row>
    <row r="156" spans="2:6">
      <c r="B156">
        <v>152</v>
      </c>
      <c r="C156">
        <f t="shared" si="8"/>
        <v>760</v>
      </c>
      <c r="D156">
        <v>107940.1</v>
      </c>
      <c r="E156">
        <f t="shared" si="7"/>
        <v>8.9107021930837055E-2</v>
      </c>
      <c r="F156">
        <f t="shared" si="9"/>
        <v>0.26732106579251114</v>
      </c>
    </row>
    <row r="157" spans="2:6">
      <c r="B157">
        <v>153</v>
      </c>
      <c r="C157">
        <f t="shared" si="8"/>
        <v>765</v>
      </c>
      <c r="D157">
        <v>112589.3</v>
      </c>
      <c r="E157">
        <f t="shared" si="7"/>
        <v>9.294504289210026E-2</v>
      </c>
      <c r="F157">
        <f t="shared" si="9"/>
        <v>0.27883512867630078</v>
      </c>
    </row>
    <row r="158" spans="2:6">
      <c r="B158">
        <v>154</v>
      </c>
      <c r="C158">
        <f t="shared" si="8"/>
        <v>770</v>
      </c>
      <c r="D158">
        <v>117620.4</v>
      </c>
      <c r="E158">
        <f t="shared" si="7"/>
        <v>9.7098331040214189E-2</v>
      </c>
      <c r="F158">
        <f t="shared" si="9"/>
        <v>0.29129499312064255</v>
      </c>
    </row>
    <row r="159" spans="2:6">
      <c r="B159">
        <v>155</v>
      </c>
      <c r="C159">
        <f t="shared" si="8"/>
        <v>775</v>
      </c>
      <c r="D159">
        <v>122702.5</v>
      </c>
      <c r="E159">
        <f t="shared" si="7"/>
        <v>0.10129372085507177</v>
      </c>
      <c r="F159">
        <f t="shared" si="9"/>
        <v>0.3038811625652153</v>
      </c>
    </row>
    <row r="160" spans="2:6">
      <c r="B160">
        <v>156</v>
      </c>
      <c r="C160">
        <f t="shared" si="8"/>
        <v>780</v>
      </c>
      <c r="D160">
        <v>128735.2</v>
      </c>
      <c r="E160">
        <f t="shared" si="7"/>
        <v>0.10627385271711529</v>
      </c>
      <c r="F160">
        <f t="shared" si="9"/>
        <v>0.31882155815134583</v>
      </c>
    </row>
    <row r="161" spans="2:6">
      <c r="B161">
        <v>157</v>
      </c>
      <c r="C161">
        <f t="shared" si="8"/>
        <v>785</v>
      </c>
      <c r="D161">
        <v>135519.6</v>
      </c>
      <c r="E161">
        <f t="shared" si="7"/>
        <v>0.11187453012604459</v>
      </c>
      <c r="F161">
        <f t="shared" si="9"/>
        <v>0.33562359037813377</v>
      </c>
    </row>
    <row r="162" spans="2:6">
      <c r="B162">
        <v>158</v>
      </c>
      <c r="C162">
        <f t="shared" si="8"/>
        <v>790</v>
      </c>
      <c r="D162">
        <v>142969.1</v>
      </c>
      <c r="E162">
        <f t="shared" si="7"/>
        <v>0.1180242628006833</v>
      </c>
      <c r="F162">
        <f t="shared" si="9"/>
        <v>0.35407278840204992</v>
      </c>
    </row>
    <row r="163" spans="2:6">
      <c r="B163">
        <v>159</v>
      </c>
      <c r="C163">
        <f t="shared" si="8"/>
        <v>795</v>
      </c>
      <c r="D163">
        <v>150568.1</v>
      </c>
      <c r="E163">
        <f t="shared" si="7"/>
        <v>0.12429741114548223</v>
      </c>
      <c r="F163">
        <f t="shared" si="9"/>
        <v>0.37289223343644673</v>
      </c>
    </row>
    <row r="164" spans="2:6">
      <c r="B164">
        <v>160</v>
      </c>
      <c r="C164">
        <f t="shared" si="8"/>
        <v>800</v>
      </c>
      <c r="E164">
        <f t="shared" si="7"/>
        <v>0</v>
      </c>
      <c r="F164">
        <f t="shared" si="9"/>
        <v>0</v>
      </c>
    </row>
    <row r="165" spans="2:6">
      <c r="D165" s="1"/>
    </row>
    <row r="166" spans="2:6">
      <c r="D166" s="1"/>
    </row>
    <row r="167" spans="2:6">
      <c r="D167" s="1"/>
    </row>
    <row r="168" spans="2:6">
      <c r="D168" s="1"/>
    </row>
    <row r="169" spans="2:6">
      <c r="D169" s="1"/>
    </row>
    <row r="170" spans="2:6">
      <c r="D170" s="1"/>
    </row>
    <row r="171" spans="2:6">
      <c r="D171" s="1"/>
    </row>
    <row r="172" spans="2:6">
      <c r="D172" s="1"/>
    </row>
    <row r="173" spans="2:6">
      <c r="D173" s="1"/>
    </row>
    <row r="174" spans="2:6">
      <c r="D174" s="1"/>
    </row>
    <row r="175" spans="2:6">
      <c r="D175" s="1"/>
    </row>
    <row r="176" spans="2:6">
      <c r="D176" s="1"/>
    </row>
    <row r="177" spans="4:4">
      <c r="D177" s="1"/>
    </row>
    <row r="178" spans="4:4">
      <c r="D178" s="1"/>
    </row>
    <row r="179" spans="4:4">
      <c r="D179" s="1"/>
    </row>
    <row r="180" spans="4:4">
      <c r="D180" s="1"/>
    </row>
    <row r="181" spans="4:4">
      <c r="D181" s="1"/>
    </row>
    <row r="182" spans="4:4">
      <c r="D182" s="1"/>
    </row>
    <row r="183" spans="4:4">
      <c r="D183" s="1"/>
    </row>
    <row r="184" spans="4:4">
      <c r="D184" s="1"/>
    </row>
    <row r="185" spans="4:4">
      <c r="D185" s="1"/>
    </row>
    <row r="186" spans="4:4">
      <c r="D186" s="1"/>
    </row>
    <row r="187" spans="4:4">
      <c r="D187" s="1"/>
    </row>
    <row r="188" spans="4:4">
      <c r="D188" s="1"/>
    </row>
    <row r="189" spans="4:4">
      <c r="D189" s="1"/>
    </row>
    <row r="190" spans="4:4">
      <c r="D190" s="1"/>
    </row>
    <row r="191" spans="4:4">
      <c r="D191" s="1"/>
    </row>
    <row r="192" spans="4:4">
      <c r="D192" s="1"/>
    </row>
    <row r="193" spans="4:18">
      <c r="D193" s="1"/>
    </row>
    <row r="194" spans="4:18">
      <c r="D194" s="1"/>
    </row>
    <row r="195" spans="4:18">
      <c r="D195" s="1"/>
    </row>
    <row r="196" spans="4:18">
      <c r="D196" s="1"/>
    </row>
    <row r="197" spans="4:18">
      <c r="D197" s="1"/>
    </row>
    <row r="198" spans="4:18">
      <c r="D198" s="1"/>
      <c r="L198">
        <v>20</v>
      </c>
      <c r="M198">
        <v>57.78</v>
      </c>
      <c r="N198">
        <v>50136.4</v>
      </c>
      <c r="O198">
        <v>10338.200000000001</v>
      </c>
      <c r="P198">
        <v>8.0799999999999997E-2</v>
      </c>
      <c r="Q198">
        <v>5.7030000000000003</v>
      </c>
      <c r="R198">
        <v>1.635</v>
      </c>
    </row>
    <row r="199" spans="4:18">
      <c r="D199" s="1"/>
    </row>
    <row r="200" spans="4:18">
      <c r="D200" s="1"/>
    </row>
    <row r="201" spans="4:18">
      <c r="D201" s="1"/>
    </row>
    <row r="202" spans="4:18">
      <c r="D202" s="1"/>
    </row>
    <row r="203" spans="4:18">
      <c r="D203" s="1"/>
    </row>
    <row r="204" spans="4:18">
      <c r="D204" s="1"/>
    </row>
    <row r="205" spans="4:18">
      <c r="D205" s="1"/>
    </row>
    <row r="206" spans="4:18">
      <c r="D206" s="1"/>
    </row>
    <row r="207" spans="4:18">
      <c r="D207" s="1"/>
    </row>
    <row r="208" spans="4:18">
      <c r="D208" s="1"/>
    </row>
    <row r="209" spans="4:4">
      <c r="D209" s="1"/>
    </row>
    <row r="210" spans="4:4">
      <c r="D210" s="1"/>
    </row>
    <row r="211" spans="4:4">
      <c r="D211" s="1"/>
    </row>
    <row r="212" spans="4:4">
      <c r="D212" s="1"/>
    </row>
    <row r="213" spans="4:4">
      <c r="D213" s="1"/>
    </row>
    <row r="214" spans="4:4">
      <c r="D214" s="1"/>
    </row>
    <row r="215" spans="4:4">
      <c r="D215" s="1"/>
    </row>
    <row r="216" spans="4:4">
      <c r="D216" s="1"/>
    </row>
    <row r="217" spans="4:4">
      <c r="D217" s="1"/>
    </row>
    <row r="218" spans="4:4">
      <c r="D218" s="1"/>
    </row>
    <row r="219" spans="4:4">
      <c r="D219" s="1"/>
    </row>
    <row r="220" spans="4:4">
      <c r="D220" s="1"/>
    </row>
    <row r="221" spans="4:4">
      <c r="D221" s="1"/>
    </row>
    <row r="222" spans="4:4">
      <c r="D222" s="1"/>
    </row>
    <row r="223" spans="4:4">
      <c r="D223" s="1"/>
    </row>
    <row r="224" spans="4:4">
      <c r="D224" s="1"/>
    </row>
    <row r="225" spans="4:4">
      <c r="D225" s="1"/>
    </row>
    <row r="226" spans="4:4">
      <c r="D226" s="1"/>
    </row>
    <row r="227" spans="4:4">
      <c r="D227" s="1"/>
    </row>
    <row r="228" spans="4:4">
      <c r="D228" s="1"/>
    </row>
    <row r="229" spans="4:4">
      <c r="D229" s="1"/>
    </row>
    <row r="230" spans="4:4">
      <c r="D230" s="1"/>
    </row>
    <row r="231" spans="4:4">
      <c r="D231" s="1"/>
    </row>
    <row r="232" spans="4:4">
      <c r="D232" s="1"/>
    </row>
    <row r="233" spans="4:4">
      <c r="D233" s="1"/>
    </row>
    <row r="234" spans="4:4">
      <c r="D234" s="1"/>
    </row>
    <row r="235" spans="4:4">
      <c r="D235" s="1"/>
    </row>
    <row r="236" spans="4:4">
      <c r="D236" s="1"/>
    </row>
    <row r="237" spans="4:4">
      <c r="D237" s="1"/>
    </row>
    <row r="238" spans="4:4">
      <c r="D238" s="1"/>
    </row>
    <row r="239" spans="4:4">
      <c r="D239" s="1"/>
    </row>
    <row r="240" spans="4:4">
      <c r="D240" s="1"/>
    </row>
    <row r="241" spans="4:4">
      <c r="D241" s="1"/>
    </row>
    <row r="242" spans="4:4">
      <c r="D242" s="1"/>
    </row>
    <row r="243" spans="4:4">
      <c r="D243" s="1"/>
    </row>
    <row r="244" spans="4:4">
      <c r="D244" s="1"/>
    </row>
    <row r="245" spans="4:4">
      <c r="D245" s="1"/>
    </row>
    <row r="246" spans="4:4">
      <c r="D246" s="1"/>
    </row>
    <row r="247" spans="4:4">
      <c r="D247" s="1"/>
    </row>
    <row r="248" spans="4:4">
      <c r="D248" s="1"/>
    </row>
    <row r="249" spans="4:4">
      <c r="D249" s="1"/>
    </row>
    <row r="250" spans="4:4">
      <c r="D250" s="1"/>
    </row>
    <row r="251" spans="4:4">
      <c r="D251" s="1"/>
    </row>
    <row r="252" spans="4:4">
      <c r="D252" s="1"/>
    </row>
    <row r="253" spans="4:4">
      <c r="D253" s="1"/>
    </row>
  </sheetData>
  <phoneticPr fontId="2" type="noConversion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I22" sqref="I22"/>
    </sheetView>
  </sheetViews>
  <sheetFormatPr defaultRowHeight="16.5"/>
  <sheetData/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2</vt:i4>
      </vt:variant>
    </vt:vector>
  </HeadingPairs>
  <TitlesOfParts>
    <vt:vector size="2" baseType="lpstr">
      <vt:lpstr>Sheet1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owner</cp:lastModifiedBy>
  <dcterms:created xsi:type="dcterms:W3CDTF">2011-01-17T08:56:48Z</dcterms:created>
  <dcterms:modified xsi:type="dcterms:W3CDTF">2013-02-16T20:30:00Z</dcterms:modified>
</cp:coreProperties>
</file>